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win網站資料\5-欄杆\塑木欄杆\斜坡欄杆-兩潭\"/>
    </mc:Choice>
  </mc:AlternateContent>
  <xr:revisionPtr revIDLastSave="0" documentId="13_ncr:1_{CE16421E-0720-439A-8698-581BF6A5B11D}" xr6:coauthVersionLast="47" xr6:coauthVersionMax="47" xr10:uidLastSave="{00000000-0000-0000-0000-000000000000}"/>
  <bookViews>
    <workbookView xWindow="-108" yWindow="-108" windowWidth="23256" windowHeight="12456" tabRatio="941" xr2:uid="{00000000-000D-0000-FFFF-FFFF00000000}"/>
  </bookViews>
  <sheets>
    <sheet name="斜坡道路欄杆" sheetId="15" r:id="rId1"/>
  </sheets>
  <definedNames>
    <definedName name="_xlnm.Print_Area" localSheetId="0">斜坡道路欄杆!$A$1:$G$33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5" l="1"/>
  <c r="L13" i="15"/>
  <c r="L12" i="15"/>
  <c r="E14" i="15"/>
  <c r="F14" i="15" s="1"/>
  <c r="E12" i="15"/>
  <c r="F12" i="15" s="1"/>
  <c r="F23" i="15"/>
  <c r="F22" i="15"/>
  <c r="F21" i="15"/>
  <c r="F20" i="15"/>
  <c r="F19" i="15"/>
  <c r="F18" i="15"/>
  <c r="F17" i="15"/>
  <c r="F16" i="15"/>
  <c r="F15" i="15"/>
  <c r="F11" i="15"/>
  <c r="F10" i="15"/>
  <c r="F9" i="15"/>
  <c r="F8" i="15"/>
  <c r="F7" i="15"/>
  <c r="F6" i="15"/>
  <c r="F5" i="15"/>
  <c r="F4" i="15"/>
  <c r="E13" i="15"/>
  <c r="F13" i="15"/>
  <c r="L7" i="15"/>
  <c r="D7" i="15"/>
  <c r="L5" i="15"/>
  <c r="D5" i="15"/>
  <c r="L4" i="15"/>
  <c r="L8" i="15"/>
  <c r="D4" i="15"/>
  <c r="F32" i="15" l="1"/>
  <c r="F33" i="15" s="1"/>
</calcChain>
</file>

<file path=xl/sharedStrings.xml><?xml version="1.0" encoding="utf-8"?>
<sst xmlns="http://schemas.openxmlformats.org/spreadsheetml/2006/main" count="65" uniqueCount="51">
  <si>
    <t>項次</t>
    <phoneticPr fontId="2" type="noConversion"/>
  </si>
  <si>
    <t>單位</t>
    <phoneticPr fontId="2" type="noConversion"/>
  </si>
  <si>
    <t>數量</t>
    <phoneticPr fontId="2" type="noConversion"/>
  </si>
  <si>
    <t>單價</t>
    <phoneticPr fontId="2" type="noConversion"/>
  </si>
  <si>
    <t>座</t>
    <phoneticPr fontId="2" type="noConversion"/>
  </si>
  <si>
    <t>M</t>
    <phoneticPr fontId="2" type="noConversion"/>
  </si>
  <si>
    <r>
      <rPr>
        <b/>
        <sz val="18"/>
        <color indexed="8"/>
        <rFont val="新細明體"/>
        <family val="1"/>
        <charset val="136"/>
      </rPr>
      <t>斜坡道路欄杆</t>
    </r>
    <r>
      <rPr>
        <b/>
        <sz val="18"/>
        <color indexed="8"/>
        <rFont val="新細明體"/>
        <family val="1"/>
        <charset val="136"/>
      </rPr>
      <t>單價分析表</t>
    </r>
    <phoneticPr fontId="4" type="noConversion"/>
  </si>
  <si>
    <t>號數:</t>
    <phoneticPr fontId="2" type="noConversion"/>
  </si>
  <si>
    <t xml:space="preserve"> </t>
    <phoneticPr fontId="2" type="noConversion"/>
  </si>
  <si>
    <t>工程項目:斜坡道路欄杆</t>
    <phoneticPr fontId="2" type="noConversion"/>
  </si>
  <si>
    <t>單     位:</t>
    <phoneticPr fontId="2" type="noConversion"/>
  </si>
  <si>
    <t>工料項目</t>
    <phoneticPr fontId="2" type="noConversion"/>
  </si>
  <si>
    <t>總價</t>
    <phoneticPr fontId="2" type="noConversion"/>
  </si>
  <si>
    <t>附註</t>
    <phoneticPr fontId="2" type="noConversion"/>
  </si>
  <si>
    <t>基座</t>
    <phoneticPr fontId="2" type="noConversion"/>
  </si>
  <si>
    <t>支</t>
    <phoneticPr fontId="2" type="noConversion"/>
  </si>
  <si>
    <t>帽蓋</t>
    <phoneticPr fontId="2" type="noConversion"/>
  </si>
  <si>
    <t>只</t>
    <phoneticPr fontId="2" type="noConversion"/>
  </si>
  <si>
    <t>立柱鑽孔加工</t>
    <phoneticPr fontId="2" type="noConversion"/>
  </si>
  <si>
    <t>式</t>
    <phoneticPr fontId="2" type="noConversion"/>
  </si>
  <si>
    <t>橫木連接不鏽鋼套件</t>
    <phoneticPr fontId="2" type="noConversion"/>
  </si>
  <si>
    <t>組立安裝工資</t>
    <phoneticPr fontId="2" type="noConversion"/>
  </si>
  <si>
    <t>工地小搬運</t>
    <phoneticPr fontId="2" type="noConversion"/>
  </si>
  <si>
    <t>螺栓及五金零組件</t>
    <phoneticPr fontId="2" type="noConversion"/>
  </si>
  <si>
    <t>運費</t>
    <phoneticPr fontId="2" type="noConversion"/>
  </si>
  <si>
    <t>工具耗損及其他</t>
    <phoneticPr fontId="2" type="noConversion"/>
  </si>
  <si>
    <t>/14.5</t>
    <phoneticPr fontId="2" type="noConversion"/>
  </si>
  <si>
    <t>小計</t>
    <phoneticPr fontId="2" type="noConversion"/>
  </si>
  <si>
    <t xml:space="preserve">                                     每m單價計</t>
    <phoneticPr fontId="2" type="noConversion"/>
  </si>
  <si>
    <r>
      <t>M</t>
    </r>
    <r>
      <rPr>
        <vertAlign val="superscript"/>
        <sz val="14"/>
        <rFont val="新細明體"/>
        <family val="1"/>
        <charset val="136"/>
      </rPr>
      <t>2</t>
    </r>
    <phoneticPr fontId="2" type="noConversion"/>
  </si>
  <si>
    <t>人工挖方</t>
  </si>
  <si>
    <r>
      <t>M</t>
    </r>
    <r>
      <rPr>
        <vertAlign val="superscript"/>
        <sz val="14"/>
        <rFont val="新細明體"/>
        <family val="1"/>
        <charset val="136"/>
      </rPr>
      <t>3</t>
    </r>
    <r>
      <rPr>
        <sz val="12"/>
        <rFont val="新細明體"/>
        <family val="1"/>
        <charset val="136"/>
      </rPr>
      <t/>
    </r>
  </si>
  <si>
    <t>(0.4*0.4)*0.2*11</t>
    <phoneticPr fontId="2" type="noConversion"/>
  </si>
  <si>
    <t xml:space="preserve">軀體模板製作拆裝 </t>
  </si>
  <si>
    <t>(0.2*0.2))*4*11*1.3</t>
    <phoneticPr fontId="2" type="noConversion"/>
  </si>
  <si>
    <t>柱頭圓形模板</t>
    <phoneticPr fontId="2" type="noConversion"/>
  </si>
  <si>
    <t>混凝土</t>
    <phoneticPr fontId="2" type="noConversion"/>
  </si>
  <si>
    <r>
      <t>M</t>
    </r>
    <r>
      <rPr>
        <vertAlign val="superscript"/>
        <sz val="14"/>
        <rFont val="新細明體"/>
        <family val="1"/>
        <charset val="136"/>
      </rPr>
      <t>3</t>
    </r>
    <phoneticPr fontId="2" type="noConversion"/>
  </si>
  <si>
    <t xml:space="preserve"> PC</t>
    <phoneticPr fontId="2" type="noConversion"/>
  </si>
  <si>
    <t>0.3*0.3*0.3*11*1.3</t>
    <phoneticPr fontId="2" type="noConversion"/>
  </si>
  <si>
    <t>回填方及廢棄方</t>
    <phoneticPr fontId="2" type="noConversion"/>
  </si>
  <si>
    <t>回填方</t>
  </si>
  <si>
    <t>L4-L6-L7</t>
    <phoneticPr fontId="2" type="noConversion"/>
  </si>
  <si>
    <t>基礎鋼樁</t>
    <phoneticPr fontId="2" type="noConversion"/>
  </si>
  <si>
    <t>塑木立柱12*12*120cm  (內含鋼管)</t>
    <phoneticPr fontId="2" type="noConversion"/>
  </si>
  <si>
    <t>12*12*120/2780*450</t>
    <phoneticPr fontId="2" type="noConversion"/>
  </si>
  <si>
    <t>塑木橫木7*7*138cm  (內含鋼管)</t>
    <phoneticPr fontId="2" type="noConversion"/>
  </si>
  <si>
    <t>7*7*138/2780*500*1.1</t>
    <phoneticPr fontId="2" type="noConversion"/>
  </si>
  <si>
    <t>角材4.5*4.5*75</t>
    <phoneticPr fontId="2" type="noConversion"/>
  </si>
  <si>
    <t>4.5*4.5*75/2780*420</t>
    <phoneticPr fontId="2" type="noConversion"/>
  </si>
  <si>
    <t>柵木不鏽鋼套件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</si>
</sst>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8" formatCode="0.00000_);[Red]\(0.00000\)"/>
  </numFmts>
  <fonts count="16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color indexed="8"/>
      <name val="新細明體"/>
      <family val="1"/>
      <charset val="136"/>
    </font>
    <font>
      <sz val="9"/>
      <name val="細明體"/>
      <family val="3"/>
      <charset val="136"/>
    </font>
    <font>
      <sz val="14"/>
      <name val="新細明體"/>
      <family val="1"/>
      <charset val="136"/>
    </font>
    <font>
      <vertAlign val="superscript"/>
      <sz val="14"/>
      <name val="新細明體"/>
      <family val="1"/>
      <charset val="136"/>
    </font>
    <font>
      <sz val="14"/>
      <color indexed="10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細明體"/>
      <family val="3"/>
      <charset val="136"/>
    </font>
    <font>
      <sz val="10"/>
      <name val="Helv"/>
      <family val="2"/>
    </font>
    <font>
      <sz val="12"/>
      <color theme="1"/>
      <name val="新細明體"/>
      <family val="1"/>
      <charset val="136"/>
      <scheme val="minor"/>
    </font>
    <font>
      <sz val="14"/>
      <color rgb="FF7030A0"/>
      <name val="新細明體"/>
      <family val="1"/>
      <charset val="136"/>
    </font>
    <font>
      <sz val="14"/>
      <color rgb="FF7030A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>
      <alignment vertical="center"/>
    </xf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5" fillId="0" borderId="1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3" xfId="2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distributed" vertical="center"/>
    </xf>
    <xf numFmtId="0" fontId="5" fillId="0" borderId="5" xfId="0" applyNumberFormat="1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43" fontId="5" fillId="0" borderId="5" xfId="2" applyFont="1" applyFill="1" applyBorder="1" applyAlignment="1">
      <alignment horizontal="center" vertical="center"/>
    </xf>
    <xf numFmtId="176" fontId="5" fillId="0" borderId="5" xfId="2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3" fontId="5" fillId="0" borderId="5" xfId="2" applyFont="1" applyFill="1" applyBorder="1"/>
    <xf numFmtId="0" fontId="5" fillId="0" borderId="6" xfId="0" applyFont="1" applyBorder="1"/>
    <xf numFmtId="0" fontId="5" fillId="0" borderId="5" xfId="0" applyFont="1" applyBorder="1"/>
    <xf numFmtId="41" fontId="5" fillId="0" borderId="5" xfId="2" applyNumberFormat="1" applyFont="1" applyBorder="1"/>
    <xf numFmtId="0" fontId="5" fillId="0" borderId="0" xfId="0" applyFont="1"/>
    <xf numFmtId="176" fontId="5" fillId="0" borderId="5" xfId="2" applyNumberFormat="1" applyFont="1" applyBorder="1"/>
    <xf numFmtId="176" fontId="5" fillId="0" borderId="7" xfId="2" applyNumberFormat="1" applyFont="1" applyBorder="1" applyAlignment="1">
      <alignment horizontal="right"/>
    </xf>
    <xf numFmtId="43" fontId="5" fillId="0" borderId="8" xfId="2" applyFont="1" applyBorder="1" applyAlignment="1">
      <alignment horizontal="right"/>
    </xf>
    <xf numFmtId="176" fontId="5" fillId="0" borderId="0" xfId="2" applyNumberFormat="1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3" fontId="5" fillId="0" borderId="0" xfId="2" applyFont="1" applyBorder="1"/>
    <xf numFmtId="176" fontId="5" fillId="0" borderId="0" xfId="2" applyNumberFormat="1" applyFont="1" applyBorder="1"/>
    <xf numFmtId="2" fontId="5" fillId="0" borderId="0" xfId="0" applyNumberFormat="1" applyFont="1" applyBorder="1" applyAlignment="1">
      <alignment horizontal="right"/>
    </xf>
    <xf numFmtId="43" fontId="5" fillId="0" borderId="0" xfId="2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43" fontId="8" fillId="0" borderId="0" xfId="2" applyFont="1" applyBorder="1"/>
    <xf numFmtId="176" fontId="8" fillId="0" borderId="0" xfId="2" applyNumberFormat="1" applyFont="1" applyBorder="1"/>
    <xf numFmtId="0" fontId="5" fillId="0" borderId="4" xfId="0" applyFont="1" applyFill="1" applyBorder="1" applyAlignment="1">
      <alignment horizontal="center"/>
    </xf>
    <xf numFmtId="0" fontId="5" fillId="2" borderId="0" xfId="0" applyFont="1" applyFill="1"/>
    <xf numFmtId="0" fontId="5" fillId="0" borderId="9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5" xfId="0" applyFont="1" applyBorder="1" applyAlignment="1">
      <alignment horizontal="center"/>
    </xf>
    <xf numFmtId="43" fontId="5" fillId="0" borderId="5" xfId="2" applyFont="1" applyBorder="1"/>
    <xf numFmtId="0" fontId="5" fillId="0" borderId="0" xfId="0" applyFont="1" applyFill="1" applyBorder="1"/>
    <xf numFmtId="38" fontId="8" fillId="0" borderId="0" xfId="0" applyNumberFormat="1" applyFont="1"/>
    <xf numFmtId="0" fontId="1" fillId="0" borderId="0" xfId="0" applyFont="1"/>
    <xf numFmtId="0" fontId="5" fillId="0" borderId="5" xfId="0" applyFont="1" applyFill="1" applyBorder="1"/>
    <xf numFmtId="41" fontId="5" fillId="0" borderId="5" xfId="2" applyNumberFormat="1" applyFont="1" applyFill="1" applyBorder="1"/>
    <xf numFmtId="0" fontId="5" fillId="0" borderId="6" xfId="0" applyFont="1" applyFill="1" applyBorder="1"/>
    <xf numFmtId="0" fontId="5" fillId="0" borderId="10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2" fontId="15" fillId="0" borderId="6" xfId="0" applyNumberFormat="1" applyFont="1" applyBorder="1"/>
    <xf numFmtId="38" fontId="14" fillId="0" borderId="4" xfId="0" applyNumberFormat="1" applyFont="1" applyBorder="1" applyAlignment="1">
      <alignment horizontal="left"/>
    </xf>
    <xf numFmtId="0" fontId="14" fillId="0" borderId="5" xfId="0" applyFont="1" applyBorder="1"/>
    <xf numFmtId="0" fontId="14" fillId="2" borderId="11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left"/>
    </xf>
    <xf numFmtId="178" fontId="14" fillId="2" borderId="5" xfId="0" applyNumberFormat="1" applyFont="1" applyFill="1" applyBorder="1"/>
    <xf numFmtId="0" fontId="8" fillId="0" borderId="12" xfId="0" applyFont="1" applyFill="1" applyBorder="1" applyAlignment="1"/>
    <xf numFmtId="0" fontId="9" fillId="0" borderId="13" xfId="0" applyFont="1" applyBorder="1"/>
    <xf numFmtId="2" fontId="9" fillId="0" borderId="14" xfId="0" applyNumberFormat="1" applyFont="1" applyBorder="1"/>
    <xf numFmtId="38" fontId="8" fillId="0" borderId="4" xfId="0" applyNumberFormat="1" applyFont="1" applyBorder="1" applyAlignment="1">
      <alignment shrinkToFit="1"/>
    </xf>
    <xf numFmtId="0" fontId="9" fillId="0" borderId="5" xfId="0" applyFont="1" applyBorder="1"/>
    <xf numFmtId="0" fontId="9" fillId="0" borderId="6" xfId="0" applyFont="1" applyBorder="1"/>
    <xf numFmtId="2" fontId="9" fillId="0" borderId="6" xfId="0" applyNumberFormat="1" applyFont="1" applyBorder="1"/>
    <xf numFmtId="38" fontId="10" fillId="0" borderId="4" xfId="0" applyNumberFormat="1" applyFont="1" applyBorder="1" applyAlignment="1">
      <alignment shrinkToFit="1"/>
    </xf>
    <xf numFmtId="38" fontId="8" fillId="0" borderId="4" xfId="0" applyNumberFormat="1" applyFont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178" fontId="5" fillId="2" borderId="5" xfId="0" applyNumberFormat="1" applyFont="1" applyFill="1" applyBorder="1"/>
    <xf numFmtId="0" fontId="5" fillId="3" borderId="1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14" fillId="2" borderId="0" xfId="0" applyFont="1" applyFill="1" applyBorder="1"/>
    <xf numFmtId="0" fontId="5" fillId="3" borderId="5" xfId="0" applyFont="1" applyFill="1" applyBorder="1" applyAlignment="1">
      <alignment horizontal="center"/>
    </xf>
    <xf numFmtId="43" fontId="5" fillId="3" borderId="5" xfId="2" applyFont="1" applyFill="1" applyBorder="1"/>
    <xf numFmtId="41" fontId="5" fillId="3" borderId="5" xfId="2" applyNumberFormat="1" applyFont="1" applyFill="1" applyBorder="1"/>
    <xf numFmtId="0" fontId="5" fillId="3" borderId="5" xfId="0" applyFont="1" applyFill="1" applyBorder="1"/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/>
    <xf numFmtId="38" fontId="11" fillId="0" borderId="4" xfId="0" applyNumberFormat="1" applyFont="1" applyBorder="1" applyAlignment="1">
      <alignment shrinkToFit="1"/>
    </xf>
    <xf numFmtId="0" fontId="5" fillId="3" borderId="5" xfId="0" applyFont="1" applyFill="1" applyBorder="1" applyAlignment="1">
      <alignment horizontal="left"/>
    </xf>
    <xf numFmtId="38" fontId="3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176" fontId="7" fillId="0" borderId="0" xfId="2" applyNumberFormat="1" applyFont="1" applyFill="1" applyBorder="1" applyAlignment="1">
      <alignment horizontal="center"/>
    </xf>
  </cellXfs>
  <cellStyles count="5">
    <cellStyle name="一般" xfId="0" builtinId="0"/>
    <cellStyle name="一般 2" xfId="1" xr:uid="{00000000-0005-0000-0000-000003000000}"/>
    <cellStyle name="千分位" xfId="2" builtinId="3"/>
    <cellStyle name="千分位 2" xfId="3" xr:uid="{00000000-0005-0000-0000-000005000000}"/>
    <cellStyle name="千分位 3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O132"/>
  <sheetViews>
    <sheetView tabSelected="1" zoomScale="75" zoomScaleNormal="75" workbookViewId="0">
      <selection activeCell="K26" sqref="K26"/>
    </sheetView>
  </sheetViews>
  <sheetFormatPr defaultColWidth="8.88671875" defaultRowHeight="16.2" x14ac:dyDescent="0.3"/>
  <cols>
    <col min="1" max="1" width="8" style="43" customWidth="1"/>
    <col min="2" max="2" width="44.21875" style="43" customWidth="1"/>
    <col min="3" max="3" width="13.6640625" style="43" customWidth="1"/>
    <col min="4" max="4" width="10.88671875" style="43" customWidth="1"/>
    <col min="5" max="5" width="10.21875" style="43" customWidth="1"/>
    <col min="6" max="6" width="11.88671875" style="43" customWidth="1"/>
    <col min="7" max="7" width="8.88671875" style="43"/>
    <col min="8" max="8" width="3.44140625" style="43" customWidth="1"/>
    <col min="9" max="9" width="6.33203125" style="43" customWidth="1"/>
    <col min="10" max="10" width="28.6640625" style="43" customWidth="1"/>
    <col min="11" max="11" width="36.33203125" style="43" customWidth="1"/>
    <col min="12" max="12" width="15.6640625" style="43" customWidth="1"/>
    <col min="13" max="13" width="2.77734375" style="43" customWidth="1"/>
    <col min="14" max="14" width="1.33203125" style="43" customWidth="1"/>
    <col min="15" max="15" width="2.33203125" style="43" customWidth="1"/>
    <col min="16" max="16384" width="8.88671875" style="43"/>
  </cols>
  <sheetData>
    <row r="1" spans="1:12" ht="27" customHeight="1" thickBot="1" x14ac:dyDescent="0.5">
      <c r="A1" s="80" t="s">
        <v>6</v>
      </c>
      <c r="B1" s="80"/>
      <c r="C1" s="80"/>
      <c r="D1" s="80"/>
      <c r="E1" s="80"/>
      <c r="F1" s="80"/>
      <c r="G1" s="80"/>
    </row>
    <row r="2" spans="1:12" s="17" customFormat="1" ht="21.15" customHeight="1" x14ac:dyDescent="0.4">
      <c r="A2" s="1" t="s">
        <v>7</v>
      </c>
      <c r="B2" s="2" t="s">
        <v>8</v>
      </c>
      <c r="C2" s="3" t="s">
        <v>9</v>
      </c>
      <c r="D2" s="47"/>
      <c r="E2" s="2"/>
      <c r="F2" s="4" t="s">
        <v>10</v>
      </c>
      <c r="G2" s="35" t="s">
        <v>5</v>
      </c>
    </row>
    <row r="3" spans="1:12" s="17" customFormat="1" ht="21.15" customHeight="1" thickBot="1" x14ac:dyDescent="0.45">
      <c r="A3" s="5" t="s">
        <v>0</v>
      </c>
      <c r="B3" s="6" t="s">
        <v>11</v>
      </c>
      <c r="C3" s="7" t="s">
        <v>1</v>
      </c>
      <c r="D3" s="8" t="s">
        <v>2</v>
      </c>
      <c r="E3" s="9" t="s">
        <v>3</v>
      </c>
      <c r="F3" s="9" t="s">
        <v>12</v>
      </c>
      <c r="G3" s="10" t="s">
        <v>13</v>
      </c>
    </row>
    <row r="4" spans="1:12" s="17" customFormat="1" ht="21.15" customHeight="1" x14ac:dyDescent="0.4">
      <c r="A4" s="48">
        <v>1</v>
      </c>
      <c r="B4" s="58" t="s">
        <v>30</v>
      </c>
      <c r="C4" s="39" t="s">
        <v>31</v>
      </c>
      <c r="D4" s="40">
        <f>L4</f>
        <v>2.1</v>
      </c>
      <c r="E4" s="16">
        <v>500</v>
      </c>
      <c r="F4" s="9">
        <f>D4*E4</f>
        <v>1050</v>
      </c>
      <c r="G4" s="10"/>
      <c r="I4" s="48">
        <v>1</v>
      </c>
      <c r="J4" s="58" t="s">
        <v>30</v>
      </c>
      <c r="K4" s="59" t="s">
        <v>32</v>
      </c>
      <c r="L4" s="60">
        <f>(0.5*0.5)*0.4*21</f>
        <v>2.1</v>
      </c>
    </row>
    <row r="5" spans="1:12" s="17" customFormat="1" ht="21.15" customHeight="1" x14ac:dyDescent="0.4">
      <c r="A5" s="49">
        <v>2</v>
      </c>
      <c r="B5" s="61" t="s">
        <v>33</v>
      </c>
      <c r="C5" s="39" t="s">
        <v>29</v>
      </c>
      <c r="D5" s="40">
        <f>L5</f>
        <v>2.2880000000000003</v>
      </c>
      <c r="E5" s="16">
        <v>300</v>
      </c>
      <c r="F5" s="9">
        <f t="shared" ref="F5:F23" si="0">D5*E5</f>
        <v>686.40000000000009</v>
      </c>
      <c r="G5" s="10"/>
      <c r="I5" s="49">
        <v>2</v>
      </c>
      <c r="J5" s="61" t="s">
        <v>33</v>
      </c>
      <c r="K5" s="62" t="s">
        <v>34</v>
      </c>
      <c r="L5" s="63">
        <f>(0.2*0.2)*4*11*1.3</f>
        <v>2.2880000000000003</v>
      </c>
    </row>
    <row r="6" spans="1:12" s="17" customFormat="1" ht="21.15" customHeight="1" x14ac:dyDescent="0.4">
      <c r="A6" s="49">
        <v>3</v>
      </c>
      <c r="B6" s="61" t="s">
        <v>35</v>
      </c>
      <c r="C6" s="39" t="s">
        <v>17</v>
      </c>
      <c r="D6" s="40">
        <v>11</v>
      </c>
      <c r="E6" s="16">
        <v>200</v>
      </c>
      <c r="F6" s="9">
        <f t="shared" si="0"/>
        <v>2200</v>
      </c>
      <c r="G6" s="10"/>
      <c r="I6" s="49">
        <v>3</v>
      </c>
      <c r="J6" s="61"/>
      <c r="K6" s="62"/>
      <c r="L6" s="64"/>
    </row>
    <row r="7" spans="1:12" s="17" customFormat="1" ht="21.15" customHeight="1" x14ac:dyDescent="0.4">
      <c r="A7" s="49">
        <v>4</v>
      </c>
      <c r="B7" s="78" t="s">
        <v>36</v>
      </c>
      <c r="C7" s="39" t="s">
        <v>37</v>
      </c>
      <c r="D7" s="40">
        <f>L7</f>
        <v>0.3861</v>
      </c>
      <c r="E7" s="16">
        <v>1800</v>
      </c>
      <c r="F7" s="9">
        <f t="shared" si="0"/>
        <v>694.98</v>
      </c>
      <c r="G7" s="10"/>
      <c r="I7" s="49">
        <v>4</v>
      </c>
      <c r="J7" s="65" t="s">
        <v>38</v>
      </c>
      <c r="K7" s="62" t="s">
        <v>39</v>
      </c>
      <c r="L7" s="64">
        <f>0.3*0.3*0.3*11*1.3</f>
        <v>0.3861</v>
      </c>
    </row>
    <row r="8" spans="1:12" s="17" customFormat="1" ht="21.15" customHeight="1" x14ac:dyDescent="0.4">
      <c r="A8" s="49">
        <v>5</v>
      </c>
      <c r="B8" s="66" t="s">
        <v>40</v>
      </c>
      <c r="C8" s="12" t="s">
        <v>19</v>
      </c>
      <c r="D8" s="12">
        <v>1</v>
      </c>
      <c r="E8" s="16">
        <v>500</v>
      </c>
      <c r="F8" s="9">
        <f t="shared" si="0"/>
        <v>500</v>
      </c>
      <c r="G8" s="10"/>
      <c r="I8" s="49">
        <v>5</v>
      </c>
      <c r="J8" s="66" t="s">
        <v>41</v>
      </c>
      <c r="K8" s="15" t="s">
        <v>42</v>
      </c>
      <c r="L8" s="64">
        <f>L4-L6-L7</f>
        <v>1.7139000000000002</v>
      </c>
    </row>
    <row r="9" spans="1:12" s="17" customFormat="1" ht="21.15" customHeight="1" x14ac:dyDescent="0.4">
      <c r="A9" s="69">
        <v>6</v>
      </c>
      <c r="B9" s="70" t="s">
        <v>43</v>
      </c>
      <c r="C9" s="39" t="s">
        <v>15</v>
      </c>
      <c r="D9" s="40">
        <v>44</v>
      </c>
      <c r="E9" s="16">
        <v>90</v>
      </c>
      <c r="F9" s="9">
        <f t="shared" si="0"/>
        <v>3960</v>
      </c>
      <c r="G9" s="10"/>
      <c r="I9" s="50"/>
      <c r="J9" s="67"/>
      <c r="K9" s="68"/>
      <c r="L9" s="64"/>
    </row>
    <row r="10" spans="1:12" s="17" customFormat="1" ht="21.15" customHeight="1" x14ac:dyDescent="0.4">
      <c r="A10" s="72">
        <v>7</v>
      </c>
      <c r="B10" s="79" t="s">
        <v>14</v>
      </c>
      <c r="C10" s="39" t="s">
        <v>4</v>
      </c>
      <c r="D10" s="40">
        <v>11</v>
      </c>
      <c r="E10" s="16">
        <v>950</v>
      </c>
      <c r="F10" s="9">
        <f t="shared" si="0"/>
        <v>10450</v>
      </c>
      <c r="G10" s="10"/>
      <c r="I10" s="50"/>
      <c r="J10" s="67"/>
      <c r="K10" s="68"/>
      <c r="L10" s="64"/>
    </row>
    <row r="11" spans="1:12" s="17" customFormat="1" ht="21.15" customHeight="1" x14ac:dyDescent="0.4">
      <c r="A11" s="72">
        <v>8</v>
      </c>
      <c r="B11" s="79" t="s">
        <v>16</v>
      </c>
      <c r="C11" s="39" t="s">
        <v>17</v>
      </c>
      <c r="D11" s="40">
        <v>11</v>
      </c>
      <c r="E11" s="16">
        <v>200</v>
      </c>
      <c r="F11" s="9">
        <f t="shared" si="0"/>
        <v>2200</v>
      </c>
      <c r="G11" s="10"/>
      <c r="I11" s="50"/>
      <c r="J11" s="67"/>
      <c r="K11" s="68"/>
      <c r="L11" s="64"/>
    </row>
    <row r="12" spans="1:12" s="17" customFormat="1" ht="21.15" customHeight="1" x14ac:dyDescent="0.4">
      <c r="A12" s="72">
        <v>9</v>
      </c>
      <c r="B12" s="79" t="s">
        <v>44</v>
      </c>
      <c r="C12" s="39" t="s">
        <v>15</v>
      </c>
      <c r="D12" s="40">
        <v>11</v>
      </c>
      <c r="E12" s="16">
        <f>L12</f>
        <v>2610.6474820143885</v>
      </c>
      <c r="F12" s="9">
        <f t="shared" si="0"/>
        <v>28717.122302158274</v>
      </c>
      <c r="G12" s="10"/>
      <c r="I12" s="50"/>
      <c r="J12" s="67"/>
      <c r="K12" s="68" t="s">
        <v>45</v>
      </c>
      <c r="L12" s="64">
        <f>12*12*120/2780*420</f>
        <v>2610.6474820143885</v>
      </c>
    </row>
    <row r="13" spans="1:12" s="17" customFormat="1" ht="21.15" customHeight="1" x14ac:dyDescent="0.4">
      <c r="A13" s="72">
        <v>10</v>
      </c>
      <c r="B13" s="79" t="s">
        <v>46</v>
      </c>
      <c r="C13" s="39" t="s">
        <v>15</v>
      </c>
      <c r="D13" s="40">
        <v>20</v>
      </c>
      <c r="E13" s="16">
        <f>L13</f>
        <v>1021.5971223021584</v>
      </c>
      <c r="F13" s="9">
        <f t="shared" si="0"/>
        <v>20431.942446043169</v>
      </c>
      <c r="G13" s="10"/>
      <c r="I13" s="50"/>
      <c r="J13" s="67"/>
      <c r="K13" s="68" t="s">
        <v>47</v>
      </c>
      <c r="L13" s="64">
        <f>7*7*138/2780*420</f>
        <v>1021.5971223021584</v>
      </c>
    </row>
    <row r="14" spans="1:12" s="17" customFormat="1" ht="21.15" customHeight="1" x14ac:dyDescent="0.4">
      <c r="A14" s="72">
        <v>11</v>
      </c>
      <c r="B14" s="79" t="s">
        <v>48</v>
      </c>
      <c r="C14" s="39" t="s">
        <v>15</v>
      </c>
      <c r="D14" s="40">
        <v>65</v>
      </c>
      <c r="E14" s="16">
        <f>L14</f>
        <v>229.45143884892087</v>
      </c>
      <c r="F14" s="9">
        <f t="shared" si="0"/>
        <v>14914.343525179856</v>
      </c>
      <c r="G14" s="10"/>
      <c r="I14" s="50"/>
      <c r="J14" s="67"/>
      <c r="K14" s="68" t="s">
        <v>49</v>
      </c>
      <c r="L14" s="64">
        <f>4.5*4.5*75/2780*420</f>
        <v>229.45143884892087</v>
      </c>
    </row>
    <row r="15" spans="1:12" s="17" customFormat="1" ht="21.15" customHeight="1" x14ac:dyDescent="0.4">
      <c r="A15" s="72">
        <v>12</v>
      </c>
      <c r="B15" s="44" t="s">
        <v>18</v>
      </c>
      <c r="C15" s="12" t="s">
        <v>19</v>
      </c>
      <c r="D15" s="13">
        <v>1</v>
      </c>
      <c r="E15" s="45">
        <v>4000</v>
      </c>
      <c r="F15" s="9">
        <f t="shared" si="0"/>
        <v>4000</v>
      </c>
      <c r="G15" s="10"/>
      <c r="I15" s="50"/>
      <c r="J15" s="67"/>
      <c r="K15" s="68"/>
      <c r="L15" s="64"/>
    </row>
    <row r="16" spans="1:12" s="17" customFormat="1" ht="21.15" customHeight="1" x14ac:dyDescent="0.4">
      <c r="A16" s="72">
        <v>13</v>
      </c>
      <c r="B16" s="79" t="s">
        <v>20</v>
      </c>
      <c r="C16" s="39" t="s">
        <v>17</v>
      </c>
      <c r="D16" s="40">
        <v>44</v>
      </c>
      <c r="E16" s="16">
        <v>280</v>
      </c>
      <c r="F16" s="9">
        <f t="shared" si="0"/>
        <v>12320</v>
      </c>
      <c r="G16" s="10"/>
      <c r="I16" s="50"/>
      <c r="J16" s="67"/>
      <c r="K16" s="68"/>
      <c r="L16" s="64"/>
    </row>
    <row r="17" spans="1:14" s="17" customFormat="1" ht="21.15" customHeight="1" x14ac:dyDescent="0.4">
      <c r="A17" s="72">
        <v>14</v>
      </c>
      <c r="B17" s="79" t="s">
        <v>50</v>
      </c>
      <c r="C17" s="39" t="s">
        <v>17</v>
      </c>
      <c r="D17" s="40">
        <v>130</v>
      </c>
      <c r="E17" s="16">
        <v>80</v>
      </c>
      <c r="F17" s="9">
        <f t="shared" si="0"/>
        <v>10400</v>
      </c>
      <c r="G17" s="10"/>
      <c r="I17" s="50"/>
      <c r="J17" s="67"/>
      <c r="K17" s="68"/>
      <c r="L17" s="64"/>
    </row>
    <row r="18" spans="1:14" s="17" customFormat="1" ht="21.15" customHeight="1" x14ac:dyDescent="0.4">
      <c r="A18" s="11">
        <v>15</v>
      </c>
      <c r="B18" s="44" t="s">
        <v>21</v>
      </c>
      <c r="C18" s="12" t="s">
        <v>5</v>
      </c>
      <c r="D18" s="13">
        <v>15</v>
      </c>
      <c r="E18" s="45">
        <v>450</v>
      </c>
      <c r="F18" s="9">
        <f t="shared" si="0"/>
        <v>6750</v>
      </c>
      <c r="G18" s="10"/>
      <c r="I18" s="50"/>
      <c r="J18" s="67"/>
      <c r="K18" s="68"/>
      <c r="L18" s="64"/>
    </row>
    <row r="19" spans="1:14" s="17" customFormat="1" ht="21.15" customHeight="1" x14ac:dyDescent="0.4">
      <c r="A19" s="76">
        <v>16</v>
      </c>
      <c r="B19" s="44" t="s">
        <v>22</v>
      </c>
      <c r="C19" s="12" t="s">
        <v>19</v>
      </c>
      <c r="D19" s="13">
        <v>1</v>
      </c>
      <c r="E19" s="45">
        <v>300</v>
      </c>
      <c r="F19" s="9">
        <f t="shared" si="0"/>
        <v>300</v>
      </c>
      <c r="G19" s="14"/>
      <c r="I19" s="51"/>
      <c r="J19" s="53"/>
      <c r="K19" s="54"/>
      <c r="L19" s="52"/>
    </row>
    <row r="20" spans="1:14" s="17" customFormat="1" ht="21.15" customHeight="1" x14ac:dyDescent="0.4">
      <c r="A20" s="76">
        <v>17</v>
      </c>
      <c r="B20" s="44" t="s">
        <v>23</v>
      </c>
      <c r="C20" s="12" t="s">
        <v>19</v>
      </c>
      <c r="D20" s="13">
        <v>1</v>
      </c>
      <c r="E20" s="45">
        <v>4000</v>
      </c>
      <c r="F20" s="9">
        <f t="shared" si="0"/>
        <v>4000</v>
      </c>
      <c r="G20" s="77"/>
      <c r="I20" s="55"/>
      <c r="J20" s="56"/>
      <c r="K20" s="57"/>
      <c r="L20" s="52"/>
    </row>
    <row r="21" spans="1:14" s="17" customFormat="1" ht="21.15" customHeight="1" x14ac:dyDescent="0.4">
      <c r="A21" s="76">
        <v>18</v>
      </c>
      <c r="B21" s="44" t="s">
        <v>24</v>
      </c>
      <c r="C21" s="12" t="s">
        <v>19</v>
      </c>
      <c r="D21" s="13">
        <v>1</v>
      </c>
      <c r="E21" s="45">
        <v>550</v>
      </c>
      <c r="F21" s="9">
        <f t="shared" si="0"/>
        <v>550</v>
      </c>
      <c r="G21" s="77"/>
      <c r="I21" s="71"/>
      <c r="J21" s="71"/>
      <c r="K21" s="71"/>
      <c r="L21" s="71"/>
    </row>
    <row r="22" spans="1:14" s="17" customFormat="1" ht="21.15" customHeight="1" x14ac:dyDescent="0.4">
      <c r="A22" s="76">
        <v>19</v>
      </c>
      <c r="B22" s="44" t="s">
        <v>25</v>
      </c>
      <c r="C22" s="12" t="s">
        <v>19</v>
      </c>
      <c r="D22" s="13">
        <v>1</v>
      </c>
      <c r="E22" s="45">
        <v>300</v>
      </c>
      <c r="F22" s="9">
        <f t="shared" si="0"/>
        <v>300</v>
      </c>
      <c r="G22" s="77"/>
    </row>
    <row r="23" spans="1:14" s="17" customFormat="1" ht="21.15" customHeight="1" x14ac:dyDescent="0.4">
      <c r="A23" s="76"/>
      <c r="B23" s="75"/>
      <c r="C23" s="72"/>
      <c r="D23" s="73"/>
      <c r="E23" s="74"/>
      <c r="F23" s="9">
        <f t="shared" si="0"/>
        <v>0</v>
      </c>
      <c r="G23" s="77"/>
    </row>
    <row r="24" spans="1:14" s="17" customFormat="1" ht="21.15" customHeight="1" x14ac:dyDescent="0.4">
      <c r="A24" s="33"/>
      <c r="B24" s="44"/>
      <c r="C24" s="12"/>
      <c r="D24" s="13"/>
      <c r="E24" s="45"/>
      <c r="F24" s="9"/>
      <c r="G24" s="14"/>
    </row>
    <row r="25" spans="1:14" s="17" customFormat="1" ht="21.15" customHeight="1" x14ac:dyDescent="0.4">
      <c r="A25" s="33"/>
      <c r="B25" s="44"/>
      <c r="C25" s="12"/>
      <c r="D25" s="13"/>
      <c r="E25" s="45"/>
      <c r="F25" s="9"/>
      <c r="G25" s="14"/>
    </row>
    <row r="26" spans="1:14" s="17" customFormat="1" ht="21.15" customHeight="1" x14ac:dyDescent="0.4">
      <c r="A26" s="33"/>
      <c r="B26" s="44"/>
      <c r="C26" s="12"/>
      <c r="D26" s="13"/>
      <c r="E26" s="45"/>
      <c r="F26" s="9"/>
      <c r="G26" s="14"/>
    </row>
    <row r="27" spans="1:14" s="17" customFormat="1" ht="21.15" customHeight="1" x14ac:dyDescent="0.4">
      <c r="A27" s="33"/>
      <c r="B27" s="44"/>
      <c r="C27" s="12"/>
      <c r="D27" s="13"/>
      <c r="E27" s="45"/>
      <c r="F27" s="9"/>
      <c r="G27" s="14"/>
    </row>
    <row r="28" spans="1:14" s="17" customFormat="1" ht="21.15" customHeight="1" x14ac:dyDescent="0.4">
      <c r="A28" s="33"/>
      <c r="B28" s="44"/>
      <c r="C28" s="12"/>
      <c r="D28" s="13"/>
      <c r="E28" s="45"/>
      <c r="F28" s="9"/>
      <c r="G28" s="14"/>
    </row>
    <row r="29" spans="1:14" s="17" customFormat="1" ht="21.15" customHeight="1" x14ac:dyDescent="0.4">
      <c r="A29" s="33"/>
      <c r="B29" s="44"/>
      <c r="C29" s="12"/>
      <c r="D29" s="13"/>
      <c r="E29" s="45"/>
      <c r="F29" s="9"/>
      <c r="G29" s="14"/>
    </row>
    <row r="30" spans="1:14" s="34" customFormat="1" ht="21.15" customHeight="1" x14ac:dyDescent="0.4">
      <c r="A30" s="33"/>
      <c r="B30" s="44"/>
      <c r="C30" s="12"/>
      <c r="D30" s="13"/>
      <c r="E30" s="45"/>
      <c r="F30" s="9"/>
      <c r="G30" s="14"/>
    </row>
    <row r="31" spans="1:14" s="17" customFormat="1" ht="21.15" customHeight="1" x14ac:dyDescent="0.4">
      <c r="G31" s="46"/>
    </row>
    <row r="32" spans="1:14" s="17" customFormat="1" ht="21.15" customHeight="1" x14ac:dyDescent="0.4">
      <c r="A32" s="82" t="s">
        <v>27</v>
      </c>
      <c r="B32" s="83"/>
      <c r="C32" s="83"/>
      <c r="D32" s="83"/>
      <c r="E32" s="83"/>
      <c r="F32" s="18">
        <f>SUM(F4:F30)</f>
        <v>124424.78827338129</v>
      </c>
      <c r="G32" s="14" t="s">
        <v>26</v>
      </c>
      <c r="H32" s="22"/>
      <c r="I32" s="22"/>
      <c r="J32" s="22"/>
      <c r="K32" s="22"/>
      <c r="L32" s="22"/>
      <c r="M32" s="22"/>
      <c r="N32" s="22"/>
    </row>
    <row r="33" spans="1:15" ht="21.15" customHeight="1" thickBot="1" x14ac:dyDescent="0.45">
      <c r="A33" s="84" t="s">
        <v>28</v>
      </c>
      <c r="B33" s="85"/>
      <c r="C33" s="85"/>
      <c r="D33" s="85"/>
      <c r="E33" s="85"/>
      <c r="F33" s="19">
        <f>F32/14.5</f>
        <v>8581.0198809228477</v>
      </c>
      <c r="G33" s="20"/>
      <c r="H33" s="41"/>
      <c r="I33" s="41"/>
      <c r="J33" s="41"/>
      <c r="K33" s="41"/>
      <c r="L33" s="41"/>
      <c r="M33" s="41"/>
      <c r="N33" s="41"/>
      <c r="O33" s="41"/>
    </row>
    <row r="34" spans="1:15" ht="21.15" customHeight="1" x14ac:dyDescent="0.4">
      <c r="A34" s="86"/>
      <c r="B34" s="86"/>
      <c r="C34" s="86"/>
      <c r="D34" s="86"/>
      <c r="E34" s="86"/>
      <c r="F34" s="86"/>
      <c r="G34" s="86"/>
    </row>
    <row r="35" spans="1:15" ht="21.15" customHeight="1" x14ac:dyDescent="0.4">
      <c r="A35" s="42"/>
      <c r="B35" s="42"/>
      <c r="C35" s="42"/>
      <c r="D35" s="42"/>
    </row>
    <row r="36" spans="1:15" ht="21.15" customHeight="1" x14ac:dyDescent="0.3">
      <c r="A36" s="36"/>
      <c r="B36" s="37"/>
      <c r="C36" s="36"/>
      <c r="D36" s="38"/>
    </row>
    <row r="37" spans="1:15" ht="21.15" customHeight="1" x14ac:dyDescent="0.3">
      <c r="A37" s="38"/>
      <c r="B37" s="37"/>
      <c r="C37" s="38"/>
      <c r="D37" s="38"/>
    </row>
    <row r="38" spans="1:15" ht="21.15" customHeight="1" x14ac:dyDescent="0.4">
      <c r="A38" s="17"/>
      <c r="B38" s="17"/>
      <c r="C38" s="17"/>
      <c r="D38" s="17"/>
    </row>
    <row r="39" spans="1:15" ht="21.15" customHeight="1" x14ac:dyDescent="0.4">
      <c r="A39" s="17"/>
      <c r="B39" s="17"/>
      <c r="C39" s="17"/>
      <c r="D39" s="17"/>
    </row>
    <row r="40" spans="1:15" ht="21.15" customHeight="1" x14ac:dyDescent="0.4">
      <c r="A40" s="17"/>
      <c r="B40" s="17"/>
      <c r="C40" s="17"/>
      <c r="D40" s="17"/>
    </row>
    <row r="41" spans="1:15" ht="21.15" customHeight="1" x14ac:dyDescent="0.4">
      <c r="A41" s="17"/>
      <c r="B41" s="17"/>
      <c r="C41" s="17"/>
      <c r="D41" s="17"/>
    </row>
    <row r="42" spans="1:15" ht="21.15" customHeight="1" x14ac:dyDescent="0.4">
      <c r="A42" s="17"/>
      <c r="B42" s="17"/>
      <c r="C42" s="17"/>
      <c r="D42" s="17"/>
    </row>
    <row r="43" spans="1:15" ht="21.15" customHeight="1" x14ac:dyDescent="0.4">
      <c r="A43" s="17"/>
      <c r="B43" s="17"/>
      <c r="C43" s="17"/>
      <c r="D43" s="17"/>
    </row>
    <row r="44" spans="1:15" ht="21.15" customHeight="1" x14ac:dyDescent="0.4">
      <c r="A44" s="22"/>
      <c r="B44" s="22"/>
      <c r="C44" s="22"/>
      <c r="D44" s="22"/>
    </row>
    <row r="45" spans="1:15" ht="21.15" customHeight="1" x14ac:dyDescent="0.4">
      <c r="A45" s="22"/>
      <c r="B45" s="22"/>
      <c r="C45" s="22"/>
      <c r="D45" s="22"/>
    </row>
    <row r="46" spans="1:15" ht="21.15" customHeight="1" x14ac:dyDescent="0.4">
      <c r="A46" s="22"/>
      <c r="B46" s="22"/>
      <c r="C46" s="22"/>
      <c r="D46" s="22"/>
    </row>
    <row r="47" spans="1:15" ht="21.15" customHeight="1" x14ac:dyDescent="0.4">
      <c r="A47" s="42"/>
      <c r="B47" s="42"/>
      <c r="C47" s="42"/>
      <c r="D47" s="42"/>
    </row>
    <row r="48" spans="1:15" ht="21.15" customHeight="1" x14ac:dyDescent="0.3">
      <c r="A48" s="36"/>
      <c r="B48" s="37"/>
      <c r="C48" s="36"/>
      <c r="D48" s="38"/>
    </row>
    <row r="49" spans="1:4" ht="21.15" customHeight="1" x14ac:dyDescent="0.3">
      <c r="A49" s="38"/>
      <c r="B49" s="37"/>
      <c r="C49" s="38"/>
      <c r="D49" s="38"/>
    </row>
    <row r="50" spans="1:4" ht="21.15" customHeight="1" x14ac:dyDescent="0.4">
      <c r="A50" s="17"/>
      <c r="B50" s="17"/>
      <c r="C50" s="17"/>
      <c r="D50" s="17"/>
    </row>
    <row r="51" spans="1:4" ht="21.15" customHeight="1" x14ac:dyDescent="0.4">
      <c r="A51" s="17"/>
      <c r="B51" s="17"/>
      <c r="C51" s="17"/>
      <c r="D51" s="17"/>
    </row>
    <row r="52" spans="1:4" ht="21.15" customHeight="1" x14ac:dyDescent="0.4">
      <c r="A52" s="17"/>
      <c r="B52" s="17"/>
      <c r="C52" s="17"/>
      <c r="D52" s="17"/>
    </row>
    <row r="53" spans="1:4" ht="21.15" customHeight="1" x14ac:dyDescent="0.3"/>
    <row r="54" spans="1:4" ht="21.15" customHeight="1" x14ac:dyDescent="0.3"/>
    <row r="55" spans="1:4" ht="21.15" customHeight="1" x14ac:dyDescent="0.3"/>
    <row r="56" spans="1:4" ht="21.15" customHeight="1" x14ac:dyDescent="0.3"/>
    <row r="57" spans="1:4" ht="21.15" customHeight="1" x14ac:dyDescent="0.3"/>
    <row r="58" spans="1:4" ht="21.15" customHeight="1" x14ac:dyDescent="0.3"/>
    <row r="59" spans="1:4" ht="21.15" customHeight="1" x14ac:dyDescent="0.3"/>
    <row r="60" spans="1:4" ht="21.15" customHeight="1" x14ac:dyDescent="0.3"/>
    <row r="61" spans="1:4" ht="21.15" customHeight="1" x14ac:dyDescent="0.3"/>
    <row r="62" spans="1:4" ht="21.15" customHeight="1" x14ac:dyDescent="0.3"/>
    <row r="63" spans="1:4" ht="21.15" customHeight="1" x14ac:dyDescent="0.3"/>
    <row r="64" spans="1:4" ht="21.15" customHeight="1" x14ac:dyDescent="0.3"/>
    <row r="65" ht="21.15" customHeight="1" x14ac:dyDescent="0.3"/>
    <row r="66" ht="21.15" customHeight="1" x14ac:dyDescent="0.3"/>
    <row r="67" ht="21.15" customHeight="1" x14ac:dyDescent="0.3"/>
    <row r="68" ht="21.15" customHeight="1" x14ac:dyDescent="0.3"/>
    <row r="69" ht="21.15" customHeight="1" x14ac:dyDescent="0.3"/>
    <row r="70" ht="21.15" customHeight="1" x14ac:dyDescent="0.3"/>
    <row r="71" ht="21.15" customHeight="1" x14ac:dyDescent="0.3"/>
    <row r="72" ht="21.15" customHeight="1" x14ac:dyDescent="0.3"/>
    <row r="73" ht="21.15" customHeight="1" x14ac:dyDescent="0.3"/>
    <row r="74" ht="21.15" customHeight="1" x14ac:dyDescent="0.3"/>
    <row r="75" ht="21.15" customHeight="1" x14ac:dyDescent="0.3"/>
    <row r="76" ht="21.15" customHeight="1" x14ac:dyDescent="0.3"/>
    <row r="77" ht="21.15" customHeight="1" x14ac:dyDescent="0.3"/>
    <row r="78" ht="21.15" customHeight="1" x14ac:dyDescent="0.3"/>
    <row r="79" ht="21.15" customHeight="1" x14ac:dyDescent="0.3"/>
    <row r="80" ht="21.15" customHeight="1" x14ac:dyDescent="0.3"/>
    <row r="81" spans="1:7" ht="21.15" customHeight="1" x14ac:dyDescent="0.3"/>
    <row r="82" spans="1:7" ht="21.15" customHeight="1" x14ac:dyDescent="0.3"/>
    <row r="83" spans="1:7" ht="21.15" customHeight="1" x14ac:dyDescent="0.3"/>
    <row r="84" spans="1:7" ht="21.15" customHeight="1" x14ac:dyDescent="0.4">
      <c r="A84" s="24"/>
      <c r="B84" s="24"/>
      <c r="C84" s="23"/>
      <c r="D84" s="25"/>
      <c r="E84" s="26"/>
      <c r="F84" s="21"/>
      <c r="G84" s="27"/>
    </row>
    <row r="85" spans="1:7" ht="21.15" customHeight="1" x14ac:dyDescent="0.4">
      <c r="A85" s="24"/>
      <c r="B85" s="24"/>
      <c r="C85" s="23"/>
      <c r="D85" s="25"/>
      <c r="E85" s="26"/>
      <c r="F85" s="21"/>
      <c r="G85" s="27"/>
    </row>
    <row r="86" spans="1:7" ht="21.15" customHeight="1" x14ac:dyDescent="0.4">
      <c r="A86" s="24"/>
      <c r="B86" s="24"/>
      <c r="C86" s="23"/>
      <c r="D86" s="25"/>
      <c r="E86" s="26"/>
      <c r="F86" s="21"/>
      <c r="G86" s="27"/>
    </row>
    <row r="87" spans="1:7" ht="21.15" customHeight="1" x14ac:dyDescent="0.4">
      <c r="A87" s="24"/>
      <c r="B87" s="24"/>
      <c r="C87" s="23"/>
      <c r="D87" s="25"/>
      <c r="E87" s="26"/>
      <c r="F87" s="21"/>
      <c r="G87" s="27"/>
    </row>
    <row r="88" spans="1:7" ht="21.15" customHeight="1" x14ac:dyDescent="0.4">
      <c r="A88" s="24"/>
      <c r="B88" s="24"/>
      <c r="C88" s="23"/>
      <c r="D88" s="25"/>
      <c r="E88" s="26"/>
      <c r="F88" s="21"/>
      <c r="G88" s="27"/>
    </row>
    <row r="89" spans="1:7" ht="21.15" customHeight="1" x14ac:dyDescent="0.4">
      <c r="A89" s="24"/>
      <c r="B89" s="24"/>
      <c r="C89" s="23"/>
      <c r="D89" s="25"/>
      <c r="E89" s="26"/>
      <c r="F89" s="21"/>
      <c r="G89" s="27"/>
    </row>
    <row r="90" spans="1:7" ht="21.15" customHeight="1" x14ac:dyDescent="0.4">
      <c r="A90" s="24"/>
      <c r="B90" s="24"/>
      <c r="C90" s="23"/>
      <c r="D90" s="25"/>
      <c r="E90" s="26"/>
      <c r="F90" s="21"/>
      <c r="G90" s="27"/>
    </row>
    <row r="91" spans="1:7" ht="21.15" customHeight="1" x14ac:dyDescent="0.4">
      <c r="A91" s="24"/>
      <c r="B91" s="24"/>
      <c r="C91" s="23"/>
      <c r="D91" s="25"/>
      <c r="E91" s="26"/>
      <c r="F91" s="21"/>
      <c r="G91" s="27"/>
    </row>
    <row r="92" spans="1:7" ht="21.15" customHeight="1" x14ac:dyDescent="0.4">
      <c r="A92" s="24"/>
      <c r="B92" s="24"/>
      <c r="C92" s="23"/>
      <c r="D92" s="25"/>
      <c r="E92" s="26"/>
      <c r="F92" s="21"/>
      <c r="G92" s="27"/>
    </row>
    <row r="93" spans="1:7" ht="21.15" customHeight="1" x14ac:dyDescent="0.4">
      <c r="A93" s="23"/>
      <c r="B93" s="23"/>
      <c r="C93" s="23"/>
      <c r="D93" s="25"/>
      <c r="E93" s="26"/>
      <c r="F93" s="21"/>
      <c r="G93" s="27"/>
    </row>
    <row r="94" spans="1:7" ht="21.15" customHeight="1" x14ac:dyDescent="0.4">
      <c r="A94" s="23"/>
      <c r="B94" s="23"/>
      <c r="C94" s="23"/>
      <c r="D94" s="25"/>
      <c r="E94" s="26"/>
      <c r="F94" s="21"/>
      <c r="G94" s="27"/>
    </row>
    <row r="95" spans="1:7" ht="21.15" customHeight="1" x14ac:dyDescent="0.4">
      <c r="A95" s="23"/>
      <c r="B95" s="23"/>
      <c r="C95" s="23"/>
      <c r="D95" s="25"/>
      <c r="E95" s="26"/>
      <c r="F95" s="21"/>
      <c r="G95" s="27"/>
    </row>
    <row r="96" spans="1:7" ht="21.15" customHeight="1" x14ac:dyDescent="0.4">
      <c r="A96" s="23"/>
      <c r="B96" s="23"/>
      <c r="C96" s="23"/>
      <c r="D96" s="25"/>
      <c r="E96" s="26"/>
      <c r="F96" s="21"/>
      <c r="G96" s="27"/>
    </row>
    <row r="97" spans="1:7" ht="21.15" customHeight="1" x14ac:dyDescent="0.4">
      <c r="A97" s="23"/>
      <c r="B97" s="23"/>
      <c r="C97" s="22"/>
      <c r="D97" s="25"/>
      <c r="E97" s="26"/>
      <c r="F97" s="21"/>
      <c r="G97" s="27"/>
    </row>
    <row r="98" spans="1:7" ht="21.15" customHeight="1" x14ac:dyDescent="0.4">
      <c r="A98" s="23"/>
      <c r="B98" s="23"/>
      <c r="C98" s="22"/>
      <c r="D98" s="25"/>
      <c r="E98" s="26"/>
      <c r="F98" s="21"/>
      <c r="G98" s="27"/>
    </row>
    <row r="99" spans="1:7" ht="21.15" customHeight="1" x14ac:dyDescent="0.4">
      <c r="A99" s="23"/>
      <c r="B99" s="23"/>
      <c r="C99" s="22"/>
      <c r="D99" s="25"/>
      <c r="E99" s="26"/>
      <c r="F99" s="21"/>
      <c r="G99" s="27"/>
    </row>
    <row r="100" spans="1:7" ht="21.15" customHeight="1" x14ac:dyDescent="0.4">
      <c r="A100" s="81"/>
      <c r="B100" s="81"/>
      <c r="C100" s="81"/>
      <c r="D100" s="81"/>
      <c r="E100" s="81"/>
      <c r="F100" s="21"/>
      <c r="G100" s="28"/>
    </row>
    <row r="101" spans="1:7" ht="19.8" x14ac:dyDescent="0.4">
      <c r="A101" s="29"/>
      <c r="B101" s="29"/>
      <c r="C101" s="30"/>
      <c r="D101" s="31"/>
      <c r="E101" s="32"/>
      <c r="F101" s="32"/>
      <c r="G101" s="30"/>
    </row>
    <row r="102" spans="1:7" ht="19.8" x14ac:dyDescent="0.4">
      <c r="A102" s="29"/>
      <c r="B102" s="29"/>
      <c r="C102" s="30"/>
      <c r="D102" s="31"/>
      <c r="E102" s="32"/>
      <c r="F102" s="32"/>
      <c r="G102" s="30"/>
    </row>
    <row r="103" spans="1:7" ht="19.8" x14ac:dyDescent="0.4">
      <c r="A103" s="29"/>
      <c r="B103" s="29"/>
      <c r="C103" s="30"/>
      <c r="D103" s="31"/>
      <c r="E103" s="32"/>
      <c r="F103" s="32"/>
      <c r="G103" s="30"/>
    </row>
    <row r="104" spans="1:7" ht="19.8" x14ac:dyDescent="0.4">
      <c r="A104" s="29"/>
      <c r="B104" s="29"/>
      <c r="C104" s="30"/>
      <c r="D104" s="31"/>
      <c r="E104" s="32"/>
      <c r="F104" s="32"/>
      <c r="G104" s="30"/>
    </row>
    <row r="105" spans="1:7" ht="19.8" x14ac:dyDescent="0.4">
      <c r="A105" s="29"/>
      <c r="B105" s="29"/>
      <c r="C105" s="30"/>
      <c r="D105" s="31"/>
      <c r="E105" s="32"/>
      <c r="F105" s="32"/>
      <c r="G105" s="30"/>
    </row>
    <row r="106" spans="1:7" ht="19.8" x14ac:dyDescent="0.4">
      <c r="A106" s="29"/>
      <c r="B106" s="29"/>
      <c r="C106" s="30"/>
      <c r="D106" s="31"/>
      <c r="E106" s="32"/>
      <c r="F106" s="32"/>
      <c r="G106" s="30"/>
    </row>
    <row r="107" spans="1:7" ht="19.8" x14ac:dyDescent="0.4">
      <c r="A107" s="29"/>
      <c r="B107" s="29"/>
      <c r="C107" s="30"/>
      <c r="D107" s="31"/>
      <c r="E107" s="32"/>
      <c r="F107" s="32"/>
      <c r="G107" s="30"/>
    </row>
    <row r="108" spans="1:7" ht="19.8" x14ac:dyDescent="0.4">
      <c r="A108" s="29"/>
      <c r="B108" s="29"/>
      <c r="C108" s="30"/>
      <c r="D108" s="31"/>
      <c r="E108" s="32"/>
      <c r="F108" s="32"/>
      <c r="G108" s="30"/>
    </row>
    <row r="109" spans="1:7" ht="19.8" x14ac:dyDescent="0.4">
      <c r="A109" s="29"/>
      <c r="B109" s="29"/>
      <c r="C109" s="30"/>
      <c r="D109" s="31"/>
      <c r="E109" s="32"/>
      <c r="F109" s="32"/>
      <c r="G109" s="30"/>
    </row>
    <row r="110" spans="1:7" ht="19.8" x14ac:dyDescent="0.4">
      <c r="A110" s="29"/>
      <c r="B110" s="29"/>
      <c r="C110" s="30"/>
      <c r="D110" s="31"/>
      <c r="E110" s="32"/>
      <c r="F110" s="32"/>
      <c r="G110" s="30"/>
    </row>
    <row r="111" spans="1:7" ht="19.8" x14ac:dyDescent="0.4">
      <c r="A111" s="29"/>
      <c r="B111" s="29"/>
      <c r="C111" s="30"/>
      <c r="D111" s="31"/>
      <c r="E111" s="32"/>
      <c r="F111" s="32"/>
      <c r="G111" s="30"/>
    </row>
    <row r="112" spans="1:7" ht="19.8" x14ac:dyDescent="0.4">
      <c r="A112" s="29"/>
      <c r="B112" s="29"/>
      <c r="C112" s="30"/>
      <c r="D112" s="31"/>
      <c r="E112" s="32"/>
      <c r="F112" s="32"/>
      <c r="G112" s="30"/>
    </row>
    <row r="113" spans="1:7" ht="19.8" x14ac:dyDescent="0.4">
      <c r="A113" s="29"/>
      <c r="B113" s="29"/>
      <c r="C113" s="30"/>
      <c r="D113" s="31"/>
      <c r="E113" s="32"/>
      <c r="F113" s="32"/>
      <c r="G113" s="30"/>
    </row>
    <row r="114" spans="1:7" ht="19.8" x14ac:dyDescent="0.4">
      <c r="A114" s="29"/>
      <c r="B114" s="29"/>
      <c r="C114" s="30"/>
      <c r="D114" s="31"/>
      <c r="E114" s="32"/>
      <c r="F114" s="32"/>
      <c r="G114" s="30"/>
    </row>
    <row r="115" spans="1:7" ht="19.8" x14ac:dyDescent="0.4">
      <c r="A115" s="29"/>
      <c r="B115" s="29"/>
      <c r="C115" s="30"/>
      <c r="D115" s="31"/>
      <c r="E115" s="32"/>
      <c r="F115" s="32"/>
      <c r="G115" s="30"/>
    </row>
    <row r="116" spans="1:7" ht="19.8" x14ac:dyDescent="0.4">
      <c r="A116" s="29"/>
      <c r="B116" s="29"/>
      <c r="C116" s="30"/>
      <c r="D116" s="31"/>
      <c r="E116" s="32"/>
      <c r="F116" s="32"/>
      <c r="G116" s="30"/>
    </row>
    <row r="117" spans="1:7" ht="19.8" x14ac:dyDescent="0.4">
      <c r="A117" s="29"/>
      <c r="B117" s="29"/>
      <c r="C117" s="30"/>
      <c r="D117" s="31"/>
      <c r="E117" s="32"/>
      <c r="F117" s="32"/>
      <c r="G117" s="30"/>
    </row>
    <row r="118" spans="1:7" ht="19.8" x14ac:dyDescent="0.4">
      <c r="A118" s="29"/>
      <c r="B118" s="29"/>
      <c r="C118" s="30"/>
      <c r="D118" s="31"/>
      <c r="E118" s="32"/>
      <c r="F118" s="32"/>
      <c r="G118" s="30"/>
    </row>
    <row r="119" spans="1:7" ht="19.8" x14ac:dyDescent="0.4">
      <c r="A119" s="29"/>
      <c r="B119" s="29"/>
      <c r="C119" s="30"/>
      <c r="D119" s="31"/>
      <c r="E119" s="32"/>
      <c r="F119" s="32"/>
      <c r="G119" s="30"/>
    </row>
    <row r="120" spans="1:7" ht="19.8" x14ac:dyDescent="0.4">
      <c r="A120" s="29"/>
      <c r="B120" s="29"/>
      <c r="C120" s="30"/>
      <c r="D120" s="31"/>
      <c r="E120" s="32"/>
      <c r="F120" s="32"/>
      <c r="G120" s="30"/>
    </row>
    <row r="121" spans="1:7" ht="19.8" x14ac:dyDescent="0.4">
      <c r="A121" s="29"/>
      <c r="B121" s="29"/>
      <c r="C121" s="30"/>
      <c r="D121" s="31"/>
      <c r="E121" s="32"/>
      <c r="F121" s="32"/>
      <c r="G121" s="30"/>
    </row>
    <row r="122" spans="1:7" ht="19.8" x14ac:dyDescent="0.4">
      <c r="A122" s="29"/>
      <c r="B122" s="29"/>
      <c r="C122" s="30"/>
      <c r="D122" s="31"/>
      <c r="E122" s="32"/>
      <c r="F122" s="32"/>
      <c r="G122" s="30"/>
    </row>
    <row r="123" spans="1:7" ht="19.8" x14ac:dyDescent="0.4">
      <c r="A123" s="29"/>
      <c r="B123" s="29"/>
      <c r="C123" s="30"/>
      <c r="D123" s="31"/>
      <c r="E123" s="32"/>
      <c r="F123" s="32"/>
      <c r="G123" s="30"/>
    </row>
    <row r="124" spans="1:7" ht="19.8" x14ac:dyDescent="0.4">
      <c r="A124" s="29"/>
      <c r="B124" s="29"/>
      <c r="C124" s="30"/>
      <c r="D124" s="31"/>
      <c r="E124" s="32"/>
      <c r="F124" s="32"/>
      <c r="G124" s="30"/>
    </row>
    <row r="125" spans="1:7" ht="19.8" x14ac:dyDescent="0.4">
      <c r="A125" s="29"/>
      <c r="B125" s="29"/>
      <c r="C125" s="30"/>
      <c r="D125" s="31"/>
      <c r="E125" s="32"/>
      <c r="F125" s="32"/>
      <c r="G125" s="30"/>
    </row>
    <row r="126" spans="1:7" ht="19.8" x14ac:dyDescent="0.4">
      <c r="A126" s="29"/>
      <c r="B126" s="29"/>
      <c r="C126" s="30"/>
      <c r="D126" s="31"/>
      <c r="E126" s="32"/>
      <c r="F126" s="32"/>
      <c r="G126" s="30"/>
    </row>
    <row r="127" spans="1:7" ht="19.8" x14ac:dyDescent="0.4">
      <c r="A127" s="29"/>
      <c r="B127" s="29"/>
      <c r="C127" s="30"/>
      <c r="D127" s="31"/>
      <c r="E127" s="32"/>
      <c r="F127" s="32"/>
      <c r="G127" s="30"/>
    </row>
    <row r="128" spans="1:7" ht="19.8" x14ac:dyDescent="0.4">
      <c r="A128" s="29"/>
      <c r="B128" s="29"/>
      <c r="C128" s="30"/>
      <c r="D128" s="31"/>
      <c r="E128" s="32"/>
      <c r="F128" s="32"/>
      <c r="G128" s="30"/>
    </row>
    <row r="129" spans="1:7" ht="19.8" x14ac:dyDescent="0.4">
      <c r="A129" s="29"/>
      <c r="B129" s="29"/>
      <c r="C129" s="30"/>
      <c r="D129" s="31"/>
      <c r="E129" s="32"/>
      <c r="F129" s="32"/>
      <c r="G129" s="30"/>
    </row>
    <row r="130" spans="1:7" ht="19.8" x14ac:dyDescent="0.4">
      <c r="A130" s="29"/>
      <c r="B130" s="29"/>
      <c r="C130" s="30"/>
      <c r="D130" s="31"/>
      <c r="E130" s="32"/>
      <c r="F130" s="32"/>
      <c r="G130" s="30"/>
    </row>
    <row r="131" spans="1:7" ht="19.8" x14ac:dyDescent="0.4">
      <c r="A131" s="29"/>
      <c r="B131" s="29"/>
      <c r="C131" s="30"/>
      <c r="D131" s="31"/>
      <c r="E131" s="32"/>
      <c r="F131" s="32"/>
      <c r="G131" s="30"/>
    </row>
    <row r="132" spans="1:7" ht="19.8" x14ac:dyDescent="0.4">
      <c r="A132" s="29"/>
      <c r="B132" s="29"/>
      <c r="C132" s="30"/>
      <c r="D132" s="31"/>
      <c r="E132" s="32"/>
      <c r="F132" s="32"/>
      <c r="G132" s="30"/>
    </row>
  </sheetData>
  <mergeCells count="5">
    <mergeCell ref="A1:G1"/>
    <mergeCell ref="A32:E32"/>
    <mergeCell ref="A33:E33"/>
    <mergeCell ref="A34:G34"/>
    <mergeCell ref="A100:E100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68" orientation="portrait" horizontalDpi="4294967293" verticalDpi="4294967293" r:id="rId1"/>
  <headerFooter alignWithMargins="0">
    <oddFooter>&amp;L&amp;"華康隸書體W3,標準"&amp;13麗境工程顧問有限公司&amp;"新細明體,標準"&amp;12
&amp;"標楷體,標準"&amp;10台中市南平路296號6樓之3&amp;8
&amp;"新細明體,標準"&amp;7電話:(04)22615779     傳真:(04)22655969&amp;"標楷體,標準"&amp;8
&amp;"新細明體,標準"E-mail:lea@net.net.tw&amp;R&amp;"Times New Roman,標準"93 NO.1 &amp;"新細明體,標準"圖集單價分析第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斜坡道路欄杆</vt:lpstr>
      <vt:lpstr>斜坡道路欄杆!Print_Area</vt:lpstr>
    </vt:vector>
  </TitlesOfParts>
  <Manager/>
  <Company>lea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cc c</cp:lastModifiedBy>
  <cp:revision/>
  <dcterms:created xsi:type="dcterms:W3CDTF">2004-01-29T02:13:05Z</dcterms:created>
  <dcterms:modified xsi:type="dcterms:W3CDTF">2022-07-08T11:27:46Z</dcterms:modified>
  <cp:category/>
  <cp:contentStatus/>
</cp:coreProperties>
</file>