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15" windowWidth="23010" windowHeight="12210"/>
  </bookViews>
  <sheets>
    <sheet name="pw-1510-1" sheetId="2" r:id="rId1"/>
    <sheet name="pw-1510-2" sheetId="4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1" i="4"/>
  <c r="F121" s="1"/>
  <c r="J121"/>
  <c r="J122"/>
  <c r="D122" s="1"/>
  <c r="F122" s="1"/>
  <c r="D123"/>
  <c r="F123"/>
  <c r="J123"/>
  <c r="D124"/>
  <c r="F124" s="1"/>
  <c r="J124"/>
  <c r="F125"/>
  <c r="I126"/>
  <c r="E126" s="1"/>
  <c r="F126" s="1"/>
  <c r="F127"/>
  <c r="F128"/>
  <c r="I128"/>
  <c r="F129"/>
  <c r="F130"/>
  <c r="F131"/>
  <c r="F132"/>
  <c r="F133"/>
  <c r="F134"/>
  <c r="F135"/>
  <c r="F136"/>
  <c r="F138"/>
  <c r="F137"/>
  <c r="F114"/>
  <c r="F113"/>
  <c r="F112"/>
  <c r="F111"/>
  <c r="F110"/>
  <c r="F109"/>
  <c r="F108"/>
  <c r="F107"/>
  <c r="F106"/>
  <c r="F105"/>
  <c r="I104"/>
  <c r="F104" s="1"/>
  <c r="F103"/>
  <c r="I102"/>
  <c r="E102" s="1"/>
  <c r="F102" s="1"/>
  <c r="F101"/>
  <c r="J100"/>
  <c r="D100" s="1"/>
  <c r="F100" s="1"/>
  <c r="J99"/>
  <c r="J98"/>
  <c r="D98" s="1"/>
  <c r="F98" s="1"/>
  <c r="J97"/>
  <c r="D97" s="1"/>
  <c r="F97" s="1"/>
  <c r="F90"/>
  <c r="F89"/>
  <c r="F88"/>
  <c r="F87"/>
  <c r="F86"/>
  <c r="F85"/>
  <c r="F84"/>
  <c r="F83"/>
  <c r="F82"/>
  <c r="F81"/>
  <c r="I80"/>
  <c r="F80" s="1"/>
  <c r="F79"/>
  <c r="I78"/>
  <c r="E78" s="1"/>
  <c r="F78" s="1"/>
  <c r="F77"/>
  <c r="J76"/>
  <c r="D75" s="1"/>
  <c r="F75" s="1"/>
  <c r="J75"/>
  <c r="J74"/>
  <c r="D74" s="1"/>
  <c r="F74" s="1"/>
  <c r="J73"/>
  <c r="D73" s="1"/>
  <c r="F73" s="1"/>
  <c r="F66"/>
  <c r="F65"/>
  <c r="F64"/>
  <c r="F63"/>
  <c r="F62"/>
  <c r="F61"/>
  <c r="F60"/>
  <c r="F59"/>
  <c r="F58"/>
  <c r="F57"/>
  <c r="I56"/>
  <c r="F56" s="1"/>
  <c r="F55"/>
  <c r="I54"/>
  <c r="E54" s="1"/>
  <c r="F54" s="1"/>
  <c r="F53"/>
  <c r="J52"/>
  <c r="D51" s="1"/>
  <c r="F51" s="1"/>
  <c r="J51"/>
  <c r="J50"/>
  <c r="D50" s="1"/>
  <c r="F50" s="1"/>
  <c r="J49"/>
  <c r="D49" s="1"/>
  <c r="F49" s="1"/>
  <c r="F44"/>
  <c r="F43"/>
  <c r="F42"/>
  <c r="F41"/>
  <c r="F40"/>
  <c r="F39"/>
  <c r="F38"/>
  <c r="F37"/>
  <c r="F36"/>
  <c r="F35"/>
  <c r="I34"/>
  <c r="F34" s="1"/>
  <c r="F33"/>
  <c r="I32"/>
  <c r="E32" s="1"/>
  <c r="D32"/>
  <c r="F31"/>
  <c r="J30"/>
  <c r="D29" s="1"/>
  <c r="F29" s="1"/>
  <c r="J29"/>
  <c r="J28"/>
  <c r="D28" s="1"/>
  <c r="F28" s="1"/>
  <c r="J27"/>
  <c r="D27" s="1"/>
  <c r="F27" s="1"/>
  <c r="F20"/>
  <c r="F19"/>
  <c r="F18"/>
  <c r="F17"/>
  <c r="F16"/>
  <c r="F15"/>
  <c r="F14"/>
  <c r="F13"/>
  <c r="F12"/>
  <c r="F11"/>
  <c r="F10"/>
  <c r="F9"/>
  <c r="I8"/>
  <c r="E8" s="1"/>
  <c r="F8" s="1"/>
  <c r="F7"/>
  <c r="J6"/>
  <c r="D6" s="1"/>
  <c r="F6" s="1"/>
  <c r="J5"/>
  <c r="D5" s="1"/>
  <c r="F5" s="1"/>
  <c r="J4"/>
  <c r="D4" s="1"/>
  <c r="F4" s="1"/>
  <c r="J3"/>
  <c r="D3" s="1"/>
  <c r="F3" s="1"/>
  <c r="F138" i="2"/>
  <c r="F137"/>
  <c r="F136"/>
  <c r="F135"/>
  <c r="F134"/>
  <c r="F133"/>
  <c r="F132"/>
  <c r="F131"/>
  <c r="F130"/>
  <c r="F129"/>
  <c r="I128"/>
  <c r="E128" s="1"/>
  <c r="F128" s="1"/>
  <c r="F127"/>
  <c r="I126"/>
  <c r="E126" s="1"/>
  <c r="F126" s="1"/>
  <c r="F125"/>
  <c r="J124"/>
  <c r="D123" s="1"/>
  <c r="F123" s="1"/>
  <c r="J123"/>
  <c r="J122"/>
  <c r="D122" s="1"/>
  <c r="F122" s="1"/>
  <c r="J121"/>
  <c r="D121"/>
  <c r="F121" s="1"/>
  <c r="F114"/>
  <c r="F113"/>
  <c r="F112"/>
  <c r="F111"/>
  <c r="F110"/>
  <c r="F109"/>
  <c r="F108"/>
  <c r="F107"/>
  <c r="F106"/>
  <c r="F105"/>
  <c r="I104"/>
  <c r="E104" s="1"/>
  <c r="F104" s="1"/>
  <c r="F103"/>
  <c r="I102"/>
  <c r="E102" s="1"/>
  <c r="F102" s="1"/>
  <c r="F101"/>
  <c r="J100"/>
  <c r="D99" s="1"/>
  <c r="F99" s="1"/>
  <c r="J99"/>
  <c r="J98"/>
  <c r="D98" s="1"/>
  <c r="F98" s="1"/>
  <c r="J97"/>
  <c r="D97" s="1"/>
  <c r="F97" s="1"/>
  <c r="F90"/>
  <c r="F89"/>
  <c r="F88"/>
  <c r="F87"/>
  <c r="F86"/>
  <c r="F85"/>
  <c r="F84"/>
  <c r="F83"/>
  <c r="F82"/>
  <c r="F81"/>
  <c r="I80"/>
  <c r="E80" s="1"/>
  <c r="F80" s="1"/>
  <c r="F79"/>
  <c r="I78"/>
  <c r="E78" s="1"/>
  <c r="F78" s="1"/>
  <c r="F77"/>
  <c r="J76"/>
  <c r="D75" s="1"/>
  <c r="F75" s="1"/>
  <c r="J75"/>
  <c r="J74"/>
  <c r="D74" s="1"/>
  <c r="F74" s="1"/>
  <c r="J73"/>
  <c r="D73" s="1"/>
  <c r="F73" s="1"/>
  <c r="F66"/>
  <c r="F65"/>
  <c r="F64"/>
  <c r="F63"/>
  <c r="F62"/>
  <c r="F61"/>
  <c r="F60"/>
  <c r="F59"/>
  <c r="F58"/>
  <c r="F57"/>
  <c r="F55"/>
  <c r="F53"/>
  <c r="I56"/>
  <c r="E56" s="1"/>
  <c r="F56" s="1"/>
  <c r="I54"/>
  <c r="E54" s="1"/>
  <c r="F54" s="1"/>
  <c r="J52"/>
  <c r="D52" s="1"/>
  <c r="F52" s="1"/>
  <c r="J51"/>
  <c r="J50"/>
  <c r="D50" s="1"/>
  <c r="F50" s="1"/>
  <c r="J49"/>
  <c r="D49" s="1"/>
  <c r="F49" s="1"/>
  <c r="I34"/>
  <c r="E34" s="1"/>
  <c r="I32"/>
  <c r="E32" s="1"/>
  <c r="J30"/>
  <c r="D29" s="1"/>
  <c r="F29" s="1"/>
  <c r="J29"/>
  <c r="J28"/>
  <c r="D28" s="1"/>
  <c r="F28" s="1"/>
  <c r="J27"/>
  <c r="D27" s="1"/>
  <c r="F27" s="1"/>
  <c r="D32"/>
  <c r="F44"/>
  <c r="F43"/>
  <c r="F42"/>
  <c r="F41"/>
  <c r="F40"/>
  <c r="F39"/>
  <c r="F38"/>
  <c r="F37"/>
  <c r="F36"/>
  <c r="F35"/>
  <c r="F33"/>
  <c r="F31"/>
  <c r="F20"/>
  <c r="F19"/>
  <c r="F18"/>
  <c r="F17"/>
  <c r="F16"/>
  <c r="F15"/>
  <c r="F14"/>
  <c r="F13"/>
  <c r="F12"/>
  <c r="F11"/>
  <c r="F9"/>
  <c r="F7"/>
  <c r="I10"/>
  <c r="E10" s="1"/>
  <c r="F10" s="1"/>
  <c r="I8"/>
  <c r="E8" s="1"/>
  <c r="F8" s="1"/>
  <c r="J6"/>
  <c r="D6" s="1"/>
  <c r="F6" s="1"/>
  <c r="J4"/>
  <c r="D4" s="1"/>
  <c r="F4" s="1"/>
  <c r="J5"/>
  <c r="D5" s="1"/>
  <c r="F5" s="1"/>
  <c r="J3"/>
  <c r="D3" s="1"/>
  <c r="D30" i="4" l="1"/>
  <c r="F30" s="1"/>
  <c r="D52"/>
  <c r="F52" s="1"/>
  <c r="F67" s="1"/>
  <c r="F32"/>
  <c r="D76"/>
  <c r="F76" s="1"/>
  <c r="F91" s="1"/>
  <c r="F21"/>
  <c r="D99"/>
  <c r="F99" s="1"/>
  <c r="F115" s="1"/>
  <c r="F139"/>
  <c r="D124" i="2"/>
  <c r="F124" s="1"/>
  <c r="F139" s="1"/>
  <c r="D100"/>
  <c r="F100" s="1"/>
  <c r="F115" s="1"/>
  <c r="D30"/>
  <c r="F30" s="1"/>
  <c r="F34"/>
  <c r="D51"/>
  <c r="F51" s="1"/>
  <c r="F67" s="1"/>
  <c r="D76"/>
  <c r="F76" s="1"/>
  <c r="F91" s="1"/>
  <c r="F32"/>
  <c r="F45" i="4" l="1"/>
  <c r="F45" i="2"/>
  <c r="F3"/>
  <c r="F21" s="1"/>
</calcChain>
</file>

<file path=xl/sharedStrings.xml><?xml version="1.0" encoding="utf-8"?>
<sst xmlns="http://schemas.openxmlformats.org/spreadsheetml/2006/main" count="576" uniqueCount="56">
  <si>
    <t>工作項目：</t>
    <phoneticPr fontId="5" type="noConversion"/>
  </si>
  <si>
    <t xml:space="preserve">工料名稱  </t>
    <phoneticPr fontId="5" type="noConversion"/>
  </si>
  <si>
    <t xml:space="preserve">規格 </t>
    <phoneticPr fontId="5" type="noConversion"/>
  </si>
  <si>
    <t>單位</t>
    <phoneticPr fontId="5" type="noConversion"/>
  </si>
  <si>
    <t xml:space="preserve">數量 </t>
    <phoneticPr fontId="5" type="noConversion"/>
  </si>
  <si>
    <t xml:space="preserve">單價 </t>
    <phoneticPr fontId="5" type="noConversion"/>
  </si>
  <si>
    <t xml:space="preserve">複價 </t>
    <phoneticPr fontId="5" type="noConversion"/>
  </si>
  <si>
    <t xml:space="preserve">備註 </t>
    <phoneticPr fontId="5" type="noConversion"/>
  </si>
  <si>
    <t>式</t>
  </si>
  <si>
    <t>組</t>
    <phoneticPr fontId="4" type="noConversion"/>
  </si>
  <si>
    <t>片</t>
    <phoneticPr fontId="4" type="noConversion"/>
  </si>
  <si>
    <r>
      <t xml:space="preserve">單位： </t>
    </r>
    <r>
      <rPr>
        <sz val="12"/>
        <color theme="1"/>
        <rFont val="新細明體"/>
        <family val="2"/>
        <charset val="136"/>
        <scheme val="minor"/>
      </rPr>
      <t>座</t>
    </r>
    <phoneticPr fontId="5" type="noConversion"/>
  </si>
  <si>
    <t>基礎開挖</t>
    <phoneticPr fontId="12" type="noConversion"/>
  </si>
  <si>
    <t>M3</t>
  </si>
  <si>
    <t>140kg/cm2 混凝土</t>
  </si>
  <si>
    <t>軀體模板製作及拆裝</t>
  </si>
  <si>
    <t>M2</t>
  </si>
  <si>
    <t>210kg/cm2 混凝土</t>
  </si>
  <si>
    <t>支</t>
  </si>
  <si>
    <t>立柱鑽孔加工</t>
  </si>
  <si>
    <t>雕刻填漆</t>
  </si>
  <si>
    <t>細木作工</t>
  </si>
  <si>
    <t>工</t>
  </si>
  <si>
    <t>小工</t>
  </si>
  <si>
    <t>運費</t>
  </si>
  <si>
    <t>工具耗損及其他</t>
  </si>
  <si>
    <r>
      <t>每</t>
    </r>
    <r>
      <rPr>
        <sz val="12"/>
        <color theme="1"/>
        <rFont val="新細明體"/>
        <family val="2"/>
        <charset val="136"/>
        <scheme val="minor"/>
      </rPr>
      <t xml:space="preserve"> 座</t>
    </r>
    <r>
      <rPr>
        <sz val="12"/>
        <rFont val="新細明體"/>
        <family val="1"/>
        <charset val="136"/>
      </rPr>
      <t xml:space="preserve"> 單 價 計</t>
    </r>
    <phoneticPr fontId="5" type="noConversion"/>
  </si>
  <si>
    <t>片</t>
    <phoneticPr fontId="4" type="noConversion"/>
  </si>
  <si>
    <t>指標板25*70*3塑木紋板</t>
    <phoneticPr fontId="12" type="noConversion"/>
  </si>
  <si>
    <t>連結螺栓</t>
    <phoneticPr fontId="4" type="noConversion"/>
  </si>
  <si>
    <t>組</t>
    <phoneticPr fontId="4" type="noConversion"/>
  </si>
  <si>
    <t>五金零件</t>
    <phoneticPr fontId="4" type="noConversion"/>
  </si>
  <si>
    <t>立柱固定鋼板</t>
    <phoneticPr fontId="4" type="noConversion"/>
  </si>
  <si>
    <t>編號：</t>
    <phoneticPr fontId="5" type="noConversion"/>
  </si>
  <si>
    <t>立柱固定鋼板</t>
    <phoneticPr fontId="4" type="noConversion"/>
  </si>
  <si>
    <t xml:space="preserve">組 </t>
    <phoneticPr fontId="4" type="noConversion"/>
  </si>
  <si>
    <t>回填夯實及運棄</t>
    <phoneticPr fontId="4" type="noConversion"/>
  </si>
  <si>
    <t>立柱15*15*285cm</t>
    <phoneticPr fontId="4" type="noConversion"/>
  </si>
  <si>
    <t>指標板固定座</t>
    <phoneticPr fontId="4" type="noConversion"/>
  </si>
  <si>
    <t>基礎螺栓</t>
    <phoneticPr fontId="4" type="noConversion"/>
  </si>
  <si>
    <t>座</t>
    <phoneticPr fontId="4" type="noConversion"/>
  </si>
  <si>
    <r>
      <t>PW-1510-1方向指標牌</t>
    </r>
    <r>
      <rPr>
        <sz val="12"/>
        <color rgb="FFFF0000"/>
        <rFont val="Times New Roman"/>
        <family val="1"/>
      </rPr>
      <t>(</t>
    </r>
    <r>
      <rPr>
        <sz val="12"/>
        <color rgb="FFFF0000"/>
        <rFont val="新細明體"/>
        <family val="1"/>
        <charset val="136"/>
      </rPr>
      <t>單</t>
    </r>
    <r>
      <rPr>
        <sz val="12"/>
        <color rgb="FFFF0000"/>
        <rFont val="新細明體"/>
        <family val="2"/>
        <charset val="136"/>
        <scheme val="minor"/>
      </rPr>
      <t>片</t>
    </r>
    <r>
      <rPr>
        <sz val="12"/>
        <color rgb="FFFF0000"/>
        <rFont val="Times New Roman"/>
        <family val="1"/>
      </rPr>
      <t>)</t>
    </r>
    <phoneticPr fontId="6" type="noConversion"/>
  </si>
  <si>
    <t>指標板25*75*3塑木紋板</t>
    <phoneticPr fontId="12" type="noConversion"/>
  </si>
  <si>
    <t>戶外版面貼字</t>
    <phoneticPr fontId="4" type="noConversion"/>
  </si>
  <si>
    <t>指標板25*70*0.3鋁板烤漆</t>
    <phoneticPr fontId="12" type="noConversion"/>
  </si>
  <si>
    <r>
      <t>PW-1510-2方向指標牌</t>
    </r>
    <r>
      <rPr>
        <sz val="12"/>
        <color rgb="FFFF0000"/>
        <rFont val="Times New Roman"/>
        <family val="1"/>
      </rPr>
      <t>(</t>
    </r>
    <r>
      <rPr>
        <sz val="12"/>
        <color rgb="FFFF0000"/>
        <rFont val="新細明體"/>
        <family val="2"/>
        <charset val="136"/>
        <scheme val="minor"/>
      </rPr>
      <t>二片</t>
    </r>
    <r>
      <rPr>
        <sz val="12"/>
        <color rgb="FFFF0000"/>
        <rFont val="Times New Roman"/>
        <family val="1"/>
      </rPr>
      <t>)</t>
    </r>
    <phoneticPr fontId="6" type="noConversion"/>
  </si>
  <si>
    <r>
      <t>PW-1510-1方向指標牌</t>
    </r>
    <r>
      <rPr>
        <sz val="12"/>
        <color rgb="FFFF0000"/>
        <rFont val="Times New Roman"/>
        <family val="1"/>
      </rPr>
      <t>(</t>
    </r>
    <r>
      <rPr>
        <sz val="12"/>
        <color rgb="FFFF0000"/>
        <rFont val="新細明體"/>
        <family val="2"/>
        <charset val="136"/>
        <scheme val="minor"/>
      </rPr>
      <t>二片</t>
    </r>
    <r>
      <rPr>
        <sz val="12"/>
        <color rgb="FFFF0000"/>
        <rFont val="Times New Roman"/>
        <family val="1"/>
      </rPr>
      <t>)</t>
    </r>
    <phoneticPr fontId="6" type="noConversion"/>
  </si>
  <si>
    <r>
      <t>PW-1510-1方向指標牌</t>
    </r>
    <r>
      <rPr>
        <sz val="12"/>
        <color rgb="FFFF0000"/>
        <rFont val="Times New Roman"/>
        <family val="1"/>
      </rPr>
      <t>(</t>
    </r>
    <r>
      <rPr>
        <sz val="12"/>
        <color rgb="FFFF0000"/>
        <rFont val="新細明體"/>
        <family val="2"/>
        <charset val="136"/>
        <scheme val="minor"/>
      </rPr>
      <t>三片</t>
    </r>
    <r>
      <rPr>
        <sz val="12"/>
        <color rgb="FFFF0000"/>
        <rFont val="Times New Roman"/>
        <family val="1"/>
      </rPr>
      <t>)</t>
    </r>
    <phoneticPr fontId="6" type="noConversion"/>
  </si>
  <si>
    <r>
      <t>PW-1510-1方向指標牌</t>
    </r>
    <r>
      <rPr>
        <sz val="12"/>
        <color rgb="FFFF0000"/>
        <rFont val="Times New Roman"/>
        <family val="1"/>
      </rPr>
      <t>(</t>
    </r>
    <r>
      <rPr>
        <sz val="12"/>
        <color rgb="FFFF0000"/>
        <rFont val="新細明體"/>
        <family val="2"/>
        <charset val="136"/>
        <scheme val="minor"/>
      </rPr>
      <t>四片</t>
    </r>
    <r>
      <rPr>
        <sz val="12"/>
        <color rgb="FFFF0000"/>
        <rFont val="Times New Roman"/>
        <family val="1"/>
      </rPr>
      <t>)</t>
    </r>
    <phoneticPr fontId="6" type="noConversion"/>
  </si>
  <si>
    <r>
      <t>PW-1510-1方向指標牌</t>
    </r>
    <r>
      <rPr>
        <sz val="12"/>
        <color rgb="FFFF0000"/>
        <rFont val="Times New Roman"/>
        <family val="1"/>
      </rPr>
      <t>(</t>
    </r>
    <r>
      <rPr>
        <sz val="12"/>
        <color rgb="FFFF0000"/>
        <rFont val="新細明體"/>
        <family val="2"/>
        <charset val="136"/>
        <scheme val="minor"/>
      </rPr>
      <t>六片</t>
    </r>
    <r>
      <rPr>
        <sz val="12"/>
        <color rgb="FFFF0000"/>
        <rFont val="Times New Roman"/>
        <family val="1"/>
      </rPr>
      <t>)</t>
    </r>
    <phoneticPr fontId="6" type="noConversion"/>
  </si>
  <si>
    <r>
      <t>PW-1510-1方向指標牌</t>
    </r>
    <r>
      <rPr>
        <sz val="12"/>
        <color rgb="FFFF0000"/>
        <rFont val="Times New Roman"/>
        <family val="1"/>
      </rPr>
      <t>(</t>
    </r>
    <r>
      <rPr>
        <sz val="12"/>
        <color rgb="FFFF0000"/>
        <rFont val="新細明體"/>
        <family val="2"/>
        <charset val="136"/>
        <scheme val="minor"/>
      </rPr>
      <t>八片</t>
    </r>
    <r>
      <rPr>
        <sz val="12"/>
        <color rgb="FFFF0000"/>
        <rFont val="Times New Roman"/>
        <family val="1"/>
      </rPr>
      <t>)</t>
    </r>
    <phoneticPr fontId="6" type="noConversion"/>
  </si>
  <si>
    <r>
      <t>PW-1510-2方向指標牌</t>
    </r>
    <r>
      <rPr>
        <sz val="12"/>
        <color rgb="FFFF0000"/>
        <rFont val="Times New Roman"/>
        <family val="1"/>
      </rPr>
      <t>(</t>
    </r>
    <r>
      <rPr>
        <sz val="12"/>
        <color rgb="FFFF0000"/>
        <rFont val="新細明體"/>
        <family val="1"/>
        <charset val="136"/>
      </rPr>
      <t>單</t>
    </r>
    <r>
      <rPr>
        <sz val="12"/>
        <color rgb="FFFF0000"/>
        <rFont val="新細明體"/>
        <family val="2"/>
        <charset val="136"/>
        <scheme val="minor"/>
      </rPr>
      <t>片</t>
    </r>
    <r>
      <rPr>
        <sz val="12"/>
        <color rgb="FFFF0000"/>
        <rFont val="Times New Roman"/>
        <family val="1"/>
      </rPr>
      <t>)</t>
    </r>
    <phoneticPr fontId="6" type="noConversion"/>
  </si>
  <si>
    <r>
      <t>PW-1510-2方向指標牌</t>
    </r>
    <r>
      <rPr>
        <sz val="12"/>
        <color rgb="FFFF0000"/>
        <rFont val="Times New Roman"/>
        <family val="1"/>
      </rPr>
      <t>(</t>
    </r>
    <r>
      <rPr>
        <sz val="12"/>
        <color rgb="FFFF0000"/>
        <rFont val="新細明體"/>
        <family val="2"/>
        <charset val="136"/>
        <scheme val="minor"/>
      </rPr>
      <t>三片</t>
    </r>
    <r>
      <rPr>
        <sz val="12"/>
        <color rgb="FFFF0000"/>
        <rFont val="Times New Roman"/>
        <family val="1"/>
      </rPr>
      <t>)</t>
    </r>
    <phoneticPr fontId="6" type="noConversion"/>
  </si>
  <si>
    <r>
      <t>PW-1510-2方向指標牌</t>
    </r>
    <r>
      <rPr>
        <sz val="12"/>
        <color rgb="FFFF0000"/>
        <rFont val="Times New Roman"/>
        <family val="1"/>
      </rPr>
      <t>(</t>
    </r>
    <r>
      <rPr>
        <sz val="12"/>
        <color rgb="FFFF0000"/>
        <rFont val="新細明體"/>
        <family val="2"/>
        <charset val="136"/>
        <scheme val="minor"/>
      </rPr>
      <t>四片</t>
    </r>
    <r>
      <rPr>
        <sz val="12"/>
        <color rgb="FFFF0000"/>
        <rFont val="Times New Roman"/>
        <family val="1"/>
      </rPr>
      <t>)</t>
    </r>
    <phoneticPr fontId="6" type="noConversion"/>
  </si>
  <si>
    <r>
      <t>PW-1510-2方向指標牌</t>
    </r>
    <r>
      <rPr>
        <sz val="12"/>
        <color rgb="FFFF0000"/>
        <rFont val="Times New Roman"/>
        <family val="1"/>
      </rPr>
      <t>(</t>
    </r>
    <r>
      <rPr>
        <sz val="12"/>
        <color rgb="FFFF0000"/>
        <rFont val="新細明體"/>
        <family val="2"/>
        <charset val="136"/>
        <scheme val="minor"/>
      </rPr>
      <t>六片</t>
    </r>
    <r>
      <rPr>
        <sz val="12"/>
        <color rgb="FFFF0000"/>
        <rFont val="Times New Roman"/>
        <family val="1"/>
      </rPr>
      <t>)</t>
    </r>
    <phoneticPr fontId="6" type="noConversion"/>
  </si>
  <si>
    <r>
      <t>PW-1510-2方向指標牌</t>
    </r>
    <r>
      <rPr>
        <sz val="12"/>
        <color rgb="FFFF0000"/>
        <rFont val="Times New Roman"/>
        <family val="1"/>
      </rPr>
      <t>(</t>
    </r>
    <r>
      <rPr>
        <sz val="12"/>
        <color rgb="FFFF0000"/>
        <rFont val="新細明體"/>
        <family val="2"/>
        <charset val="136"/>
        <scheme val="minor"/>
      </rPr>
      <t>八片</t>
    </r>
    <r>
      <rPr>
        <sz val="12"/>
        <color rgb="FFFF0000"/>
        <rFont val="Times New Roman"/>
        <family val="1"/>
      </rPr>
      <t>)</t>
    </r>
    <phoneticPr fontId="6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</si>
</sst>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0.00_ "/>
    <numFmt numFmtId="177" formatCode="0.00_);[Red]\(0.00\)"/>
    <numFmt numFmtId="178" formatCode="#,##0.0"/>
  </numFmts>
  <fonts count="1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Helv"/>
      <family val="2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8"/>
      <name val="華康楷書體W5(P)"/>
      <family val="1"/>
      <charset val="136"/>
    </font>
    <font>
      <b/>
      <sz val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2"/>
      <name val="Times New Roman"/>
      <family val="1"/>
    </font>
    <font>
      <b/>
      <sz val="12"/>
      <name val="華康楷書體W5"/>
      <family val="3"/>
      <charset val="136"/>
    </font>
    <font>
      <sz val="9"/>
      <name val="細明體"/>
      <family val="3"/>
      <charset val="136"/>
    </font>
    <font>
      <sz val="12"/>
      <name val="細明體"/>
      <family val="3"/>
      <charset val="136"/>
    </font>
    <font>
      <b/>
      <sz val="12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</cellStyleXfs>
  <cellXfs count="45">
    <xf numFmtId="0" fontId="0" fillId="0" borderId="0" xfId="0">
      <alignment vertical="center"/>
    </xf>
    <xf numFmtId="0" fontId="3" fillId="0" borderId="2" xfId="2" applyFont="1" applyBorder="1" applyAlignment="1">
      <alignment vertical="center"/>
    </xf>
    <xf numFmtId="0" fontId="3" fillId="0" borderId="3" xfId="2" applyFont="1" applyBorder="1" applyAlignment="1">
      <alignment horizontal="left" vertical="center"/>
    </xf>
    <xf numFmtId="0" fontId="3" fillId="0" borderId="4" xfId="2" applyFont="1" applyBorder="1" applyAlignment="1">
      <alignment horizontal="center" vertical="center"/>
    </xf>
    <xf numFmtId="0" fontId="11" fillId="0" borderId="1" xfId="2" applyFont="1" applyBorder="1" applyAlignment="1">
      <alignment horizontal="distributed" vertical="center"/>
    </xf>
    <xf numFmtId="0" fontId="3" fillId="0" borderId="1" xfId="2" applyFont="1" applyBorder="1" applyAlignment="1">
      <alignment horizontal="left" vertical="center"/>
    </xf>
    <xf numFmtId="0" fontId="7" fillId="0" borderId="1" xfId="2" applyFont="1" applyBorder="1" applyAlignment="1">
      <alignment vertical="center"/>
    </xf>
    <xf numFmtId="178" fontId="10" fillId="0" borderId="1" xfId="2" applyNumberFormat="1" applyFont="1" applyBorder="1" applyAlignment="1">
      <alignment horizontal="center" vertical="center"/>
    </xf>
    <xf numFmtId="176" fontId="10" fillId="0" borderId="1" xfId="2" applyNumberFormat="1" applyFont="1" applyBorder="1" applyAlignment="1">
      <alignment horizontal="right" vertical="center" wrapText="1"/>
    </xf>
    <xf numFmtId="4" fontId="3" fillId="0" borderId="1" xfId="2" applyNumberFormat="1" applyFont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178" fontId="13" fillId="0" borderId="1" xfId="2" applyNumberFormat="1" applyFont="1" applyBorder="1" applyAlignment="1">
      <alignment horizontal="center" vertical="center"/>
    </xf>
    <xf numFmtId="0" fontId="14" fillId="0" borderId="1" xfId="2" applyFont="1" applyBorder="1" applyAlignment="1">
      <alignment vertical="center"/>
    </xf>
    <xf numFmtId="177" fontId="3" fillId="0" borderId="1" xfId="1" applyNumberFormat="1" applyFont="1" applyBorder="1">
      <alignment vertical="center"/>
    </xf>
    <xf numFmtId="0" fontId="3" fillId="0" borderId="1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3" fillId="0" borderId="4" xfId="2" applyFont="1" applyBorder="1" applyAlignment="1">
      <alignment horizontal="right" vertical="center"/>
    </xf>
    <xf numFmtId="3" fontId="3" fillId="0" borderId="1" xfId="2" applyNumberFormat="1" applyFont="1" applyBorder="1" applyAlignment="1">
      <alignment vertical="center"/>
    </xf>
    <xf numFmtId="0" fontId="9" fillId="0" borderId="3" xfId="2" applyFont="1" applyBorder="1" applyAlignment="1">
      <alignment horizontal="left" vertical="center"/>
    </xf>
    <xf numFmtId="0" fontId="3" fillId="2" borderId="1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/>
    </xf>
    <xf numFmtId="177" fontId="3" fillId="2" borderId="1" xfId="1" applyNumberFormat="1" applyFont="1" applyFill="1" applyBorder="1">
      <alignment vertical="center"/>
    </xf>
    <xf numFmtId="0" fontId="3" fillId="2" borderId="1" xfId="2" applyFont="1" applyFill="1" applyBorder="1" applyAlignment="1">
      <alignment horizontal="left" vertical="center" shrinkToFit="1"/>
    </xf>
    <xf numFmtId="0" fontId="3" fillId="0" borderId="3" xfId="2" applyFont="1" applyBorder="1" applyAlignment="1">
      <alignment horizontal="right" vertical="center"/>
    </xf>
    <xf numFmtId="0" fontId="3" fillId="0" borderId="0" xfId="2" applyFont="1" applyBorder="1" applyAlignment="1">
      <alignment vertical="center"/>
    </xf>
    <xf numFmtId="0" fontId="3" fillId="0" borderId="0" xfId="2" applyFont="1" applyBorder="1" applyAlignment="1">
      <alignment horizontal="right" vertical="center"/>
    </xf>
    <xf numFmtId="3" fontId="3" fillId="0" borderId="0" xfId="2" applyNumberFormat="1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3" fontId="3" fillId="0" borderId="1" xfId="1" applyNumberFormat="1" applyFont="1" applyBorder="1">
      <alignment vertical="center"/>
    </xf>
    <xf numFmtId="3" fontId="3" fillId="2" borderId="1" xfId="1" applyNumberFormat="1" applyFont="1" applyFill="1" applyBorder="1">
      <alignment vertical="center"/>
    </xf>
    <xf numFmtId="0" fontId="3" fillId="0" borderId="1" xfId="2" applyFont="1" applyBorder="1" applyAlignment="1">
      <alignment horizontal="right" vertical="center"/>
    </xf>
    <xf numFmtId="0" fontId="9" fillId="0" borderId="1" xfId="2" applyFont="1" applyBorder="1" applyAlignment="1">
      <alignment horizontal="left" vertical="center"/>
    </xf>
    <xf numFmtId="3" fontId="3" fillId="0" borderId="5" xfId="2" applyNumberFormat="1" applyFont="1" applyBorder="1" applyAlignment="1">
      <alignment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vertical="center"/>
    </xf>
    <xf numFmtId="0" fontId="9" fillId="0" borderId="7" xfId="2" applyFont="1" applyBorder="1" applyAlignment="1">
      <alignment horizontal="left" vertical="center"/>
    </xf>
    <xf numFmtId="0" fontId="3" fillId="0" borderId="7" xfId="2" applyFont="1" applyBorder="1" applyAlignment="1">
      <alignment horizontal="left" vertical="center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vertical="center"/>
    </xf>
    <xf numFmtId="0" fontId="3" fillId="0" borderId="10" xfId="2" applyFont="1" applyBorder="1" applyAlignment="1">
      <alignment vertical="center"/>
    </xf>
    <xf numFmtId="0" fontId="3" fillId="0" borderId="11" xfId="2" applyFont="1" applyBorder="1" applyAlignment="1">
      <alignment horizontal="right" vertical="center"/>
    </xf>
    <xf numFmtId="0" fontId="3" fillId="0" borderId="7" xfId="2" applyFont="1" applyBorder="1" applyAlignment="1">
      <alignment horizontal="right" vertical="center"/>
    </xf>
    <xf numFmtId="0" fontId="3" fillId="0" borderId="3" xfId="2" applyFont="1" applyBorder="1" applyAlignment="1">
      <alignment horizontal="right" vertical="center"/>
    </xf>
    <xf numFmtId="0" fontId="3" fillId="0" borderId="1" xfId="2" applyFont="1" applyBorder="1" applyAlignment="1">
      <alignment horizontal="right" vertical="center"/>
    </xf>
  </cellXfs>
  <cellStyles count="3">
    <cellStyle name="一般" xfId="0" builtinId="0"/>
    <cellStyle name="一般_預算1210" xfId="2"/>
    <cellStyle name="千分位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139"/>
  <sheetViews>
    <sheetView tabSelected="1" topLeftCell="A112" workbookViewId="0">
      <pane xSplit="1" topLeftCell="B1" activePane="topRight" state="frozen"/>
      <selection activeCell="A7" sqref="A7"/>
      <selection pane="topRight" activeCell="I112" sqref="I112"/>
    </sheetView>
  </sheetViews>
  <sheetFormatPr defaultRowHeight="16.5"/>
  <cols>
    <col min="1" max="1" width="50.5" customWidth="1"/>
    <col min="2" max="2" width="12.5" customWidth="1"/>
    <col min="5" max="5" width="10.75" customWidth="1"/>
    <col min="6" max="6" width="11" customWidth="1"/>
    <col min="7" max="7" width="12.5" customWidth="1"/>
  </cols>
  <sheetData>
    <row r="1" spans="1:10">
      <c r="A1" s="1" t="s">
        <v>33</v>
      </c>
      <c r="B1" s="43" t="s">
        <v>0</v>
      </c>
      <c r="C1" s="43"/>
      <c r="D1" s="19" t="s">
        <v>41</v>
      </c>
      <c r="E1" s="2"/>
      <c r="F1" s="2"/>
      <c r="G1" s="3" t="s">
        <v>11</v>
      </c>
    </row>
    <row r="2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10">
      <c r="A3" s="5" t="s">
        <v>12</v>
      </c>
      <c r="B3" s="6"/>
      <c r="C3" s="7" t="s">
        <v>13</v>
      </c>
      <c r="D3" s="8">
        <f>J3</f>
        <v>0.51200000000000012</v>
      </c>
      <c r="E3" s="29">
        <v>450</v>
      </c>
      <c r="F3" s="9">
        <f t="shared" ref="F3:F20" si="0">ROUND(D3*E3,2)</f>
        <v>230.4</v>
      </c>
      <c r="G3" s="10"/>
      <c r="J3">
        <f>0.8*0.8*0.8</f>
        <v>0.51200000000000012</v>
      </c>
    </row>
    <row r="4" spans="1:10">
      <c r="A4" s="5" t="s">
        <v>14</v>
      </c>
      <c r="B4" s="6"/>
      <c r="C4" s="7" t="s">
        <v>13</v>
      </c>
      <c r="D4" s="8">
        <f>J4</f>
        <v>4.8999999999999995E-2</v>
      </c>
      <c r="E4" s="29">
        <v>1800</v>
      </c>
      <c r="F4" s="9">
        <f t="shared" si="0"/>
        <v>88.2</v>
      </c>
      <c r="G4" s="10"/>
      <c r="J4">
        <f>0.7*0.7*0.1</f>
        <v>4.8999999999999995E-2</v>
      </c>
    </row>
    <row r="5" spans="1:10">
      <c r="A5" s="11" t="s">
        <v>15</v>
      </c>
      <c r="B5" s="6"/>
      <c r="C5" s="12" t="s">
        <v>16</v>
      </c>
      <c r="D5" s="8">
        <f>J5</f>
        <v>1.0880000000000001</v>
      </c>
      <c r="E5" s="29">
        <v>600</v>
      </c>
      <c r="F5" s="9">
        <f t="shared" si="0"/>
        <v>652.79999999999995</v>
      </c>
      <c r="G5" s="10"/>
      <c r="J5">
        <f>((0.7*0.1*4)+(0.5*0.4*4)+(0.25*0.08*0.4))</f>
        <v>1.0880000000000001</v>
      </c>
    </row>
    <row r="6" spans="1:10">
      <c r="A6" s="5" t="s">
        <v>17</v>
      </c>
      <c r="B6" s="13"/>
      <c r="C6" s="12" t="s">
        <v>13</v>
      </c>
      <c r="D6" s="8">
        <f>J6</f>
        <v>0.10500000000000001</v>
      </c>
      <c r="E6" s="29">
        <v>2000</v>
      </c>
      <c r="F6" s="9">
        <f t="shared" si="0"/>
        <v>210</v>
      </c>
      <c r="G6" s="10"/>
      <c r="J6">
        <f>((0.5*0.5*0.4)+(0.25*0.25*0.08))</f>
        <v>0.10500000000000001</v>
      </c>
    </row>
    <row r="7" spans="1:10">
      <c r="A7" s="5" t="s">
        <v>36</v>
      </c>
      <c r="B7" s="5"/>
      <c r="C7" s="10" t="s">
        <v>8</v>
      </c>
      <c r="D7" s="14">
        <v>1</v>
      </c>
      <c r="E7" s="29">
        <v>150</v>
      </c>
      <c r="F7" s="9">
        <f t="shared" si="0"/>
        <v>150</v>
      </c>
      <c r="G7" s="10"/>
    </row>
    <row r="8" spans="1:10">
      <c r="A8" s="20" t="s">
        <v>37</v>
      </c>
      <c r="B8" s="20"/>
      <c r="C8" s="21" t="s">
        <v>18</v>
      </c>
      <c r="D8" s="22">
        <v>1</v>
      </c>
      <c r="E8" s="30">
        <f>I8</f>
        <v>11533.273381294965</v>
      </c>
      <c r="F8" s="9">
        <f t="shared" si="0"/>
        <v>11533.27</v>
      </c>
      <c r="G8" s="21"/>
      <c r="I8">
        <f>15*15*285/2780*500</f>
        <v>11533.273381294965</v>
      </c>
    </row>
    <row r="9" spans="1:10">
      <c r="A9" s="20" t="s">
        <v>19</v>
      </c>
      <c r="B9" s="20"/>
      <c r="C9" s="21" t="s">
        <v>8</v>
      </c>
      <c r="D9" s="22">
        <v>1</v>
      </c>
      <c r="E9" s="30">
        <v>300</v>
      </c>
      <c r="F9" s="9">
        <f t="shared" si="0"/>
        <v>300</v>
      </c>
      <c r="G9" s="21"/>
    </row>
    <row r="10" spans="1:10">
      <c r="A10" s="23" t="s">
        <v>28</v>
      </c>
      <c r="B10" s="20"/>
      <c r="C10" s="21" t="s">
        <v>27</v>
      </c>
      <c r="D10" s="22">
        <v>1</v>
      </c>
      <c r="E10" s="30">
        <f>I10</f>
        <v>1011.6906474820145</v>
      </c>
      <c r="F10" s="9">
        <f t="shared" si="0"/>
        <v>1011.69</v>
      </c>
      <c r="G10" s="21"/>
      <c r="I10">
        <f>25*3*75/2780*500</f>
        <v>1011.6906474820145</v>
      </c>
    </row>
    <row r="11" spans="1:10">
      <c r="A11" s="23" t="s">
        <v>29</v>
      </c>
      <c r="B11" s="20"/>
      <c r="C11" s="21" t="s">
        <v>30</v>
      </c>
      <c r="D11" s="22">
        <v>2</v>
      </c>
      <c r="E11" s="30">
        <v>150</v>
      </c>
      <c r="F11" s="9">
        <f t="shared" si="0"/>
        <v>300</v>
      </c>
      <c r="G11" s="21"/>
    </row>
    <row r="12" spans="1:10">
      <c r="A12" s="23" t="s">
        <v>38</v>
      </c>
      <c r="B12" s="20"/>
      <c r="C12" s="21" t="s">
        <v>9</v>
      </c>
      <c r="D12" s="22">
        <v>1</v>
      </c>
      <c r="E12" s="30">
        <v>600</v>
      </c>
      <c r="F12" s="9">
        <f t="shared" si="0"/>
        <v>600</v>
      </c>
      <c r="G12" s="21"/>
    </row>
    <row r="13" spans="1:10">
      <c r="A13" s="23" t="s">
        <v>34</v>
      </c>
      <c r="B13" s="20"/>
      <c r="C13" s="21" t="s">
        <v>35</v>
      </c>
      <c r="D13" s="22">
        <v>1</v>
      </c>
      <c r="E13" s="30">
        <v>1500</v>
      </c>
      <c r="F13" s="9">
        <f t="shared" si="0"/>
        <v>1500</v>
      </c>
      <c r="G13" s="21"/>
    </row>
    <row r="14" spans="1:10">
      <c r="A14" s="23" t="s">
        <v>39</v>
      </c>
      <c r="B14" s="20"/>
      <c r="C14" s="21" t="s">
        <v>35</v>
      </c>
      <c r="D14" s="22">
        <v>1</v>
      </c>
      <c r="E14" s="30">
        <v>800</v>
      </c>
      <c r="F14" s="9">
        <f t="shared" si="0"/>
        <v>800</v>
      </c>
      <c r="G14" s="21"/>
    </row>
    <row r="15" spans="1:10">
      <c r="A15" s="23" t="s">
        <v>20</v>
      </c>
      <c r="B15" s="20"/>
      <c r="C15" s="21" t="s">
        <v>40</v>
      </c>
      <c r="D15" s="22">
        <v>1</v>
      </c>
      <c r="E15" s="30">
        <v>3000</v>
      </c>
      <c r="F15" s="9">
        <f t="shared" si="0"/>
        <v>3000</v>
      </c>
      <c r="G15" s="21"/>
    </row>
    <row r="16" spans="1:10">
      <c r="A16" s="23" t="s">
        <v>31</v>
      </c>
      <c r="B16" s="20"/>
      <c r="C16" s="21" t="s">
        <v>8</v>
      </c>
      <c r="D16" s="22">
        <v>1</v>
      </c>
      <c r="E16" s="30">
        <v>450</v>
      </c>
      <c r="F16" s="9">
        <f t="shared" si="0"/>
        <v>450</v>
      </c>
      <c r="G16" s="21"/>
    </row>
    <row r="17" spans="1:10">
      <c r="A17" s="5" t="s">
        <v>21</v>
      </c>
      <c r="B17" s="5"/>
      <c r="C17" s="10" t="s">
        <v>22</v>
      </c>
      <c r="D17" s="14">
        <v>0.25</v>
      </c>
      <c r="E17" s="29">
        <v>2000</v>
      </c>
      <c r="F17" s="9">
        <f t="shared" si="0"/>
        <v>500</v>
      </c>
      <c r="G17" s="10"/>
    </row>
    <row r="18" spans="1:10">
      <c r="A18" s="15" t="s">
        <v>23</v>
      </c>
      <c r="B18" s="6"/>
      <c r="C18" s="10" t="s">
        <v>22</v>
      </c>
      <c r="D18" s="14">
        <v>0.25</v>
      </c>
      <c r="E18" s="29">
        <v>1200</v>
      </c>
      <c r="F18" s="9">
        <f t="shared" si="0"/>
        <v>300</v>
      </c>
      <c r="G18" s="10"/>
    </row>
    <row r="19" spans="1:10">
      <c r="A19" s="5" t="s">
        <v>24</v>
      </c>
      <c r="B19" s="5"/>
      <c r="C19" s="10" t="s">
        <v>8</v>
      </c>
      <c r="D19" s="9">
        <v>1</v>
      </c>
      <c r="E19" s="29">
        <v>500</v>
      </c>
      <c r="F19" s="9">
        <f t="shared" si="0"/>
        <v>500</v>
      </c>
      <c r="G19" s="10"/>
    </row>
    <row r="20" spans="1:10">
      <c r="A20" s="5" t="s">
        <v>25</v>
      </c>
      <c r="B20" s="5"/>
      <c r="C20" s="10" t="s">
        <v>8</v>
      </c>
      <c r="D20" s="9">
        <v>1</v>
      </c>
      <c r="E20" s="29">
        <v>100</v>
      </c>
      <c r="F20" s="9">
        <f t="shared" si="0"/>
        <v>100</v>
      </c>
      <c r="G20" s="10"/>
    </row>
    <row r="21" spans="1:10">
      <c r="A21" s="1"/>
      <c r="B21" s="16"/>
      <c r="C21" s="16"/>
      <c r="D21" s="16"/>
      <c r="E21" s="17" t="s">
        <v>26</v>
      </c>
      <c r="F21" s="18">
        <f>SUM(F3:F20)</f>
        <v>22226.36</v>
      </c>
      <c r="G21" s="10"/>
    </row>
    <row r="25" spans="1:10">
      <c r="A25" s="1" t="s">
        <v>33</v>
      </c>
      <c r="B25" s="43" t="s">
        <v>0</v>
      </c>
      <c r="C25" s="43"/>
      <c r="D25" s="19" t="s">
        <v>46</v>
      </c>
      <c r="E25" s="2"/>
      <c r="F25" s="2"/>
      <c r="G25" s="3" t="s">
        <v>11</v>
      </c>
    </row>
    <row r="26" spans="1:10">
      <c r="A26" s="4" t="s">
        <v>1</v>
      </c>
      <c r="B26" s="4" t="s">
        <v>2</v>
      </c>
      <c r="C26" s="4" t="s">
        <v>3</v>
      </c>
      <c r="D26" s="4" t="s">
        <v>4</v>
      </c>
      <c r="E26" s="4" t="s">
        <v>5</v>
      </c>
      <c r="F26" s="4" t="s">
        <v>6</v>
      </c>
      <c r="G26" s="4" t="s">
        <v>7</v>
      </c>
    </row>
    <row r="27" spans="1:10">
      <c r="A27" s="5" t="s">
        <v>12</v>
      </c>
      <c r="B27" s="6"/>
      <c r="C27" s="7" t="s">
        <v>13</v>
      </c>
      <c r="D27" s="8">
        <f>J27</f>
        <v>0.51200000000000012</v>
      </c>
      <c r="E27" s="29">
        <v>450</v>
      </c>
      <c r="F27" s="9">
        <f t="shared" ref="F27:F44" si="1">ROUND(D27*E27,2)</f>
        <v>230.4</v>
      </c>
      <c r="G27" s="10"/>
      <c r="J27">
        <f>0.8*0.8*0.8</f>
        <v>0.51200000000000012</v>
      </c>
    </row>
    <row r="28" spans="1:10">
      <c r="A28" s="5" t="s">
        <v>14</v>
      </c>
      <c r="B28" s="6"/>
      <c r="C28" s="7" t="s">
        <v>13</v>
      </c>
      <c r="D28" s="8">
        <f>J28</f>
        <v>4.8999999999999995E-2</v>
      </c>
      <c r="E28" s="29">
        <v>1800</v>
      </c>
      <c r="F28" s="9">
        <f t="shared" si="1"/>
        <v>88.2</v>
      </c>
      <c r="G28" s="10"/>
      <c r="J28">
        <f>0.7*0.7*0.1</f>
        <v>4.8999999999999995E-2</v>
      </c>
    </row>
    <row r="29" spans="1:10">
      <c r="A29" s="11" t="s">
        <v>15</v>
      </c>
      <c r="B29" s="6"/>
      <c r="C29" s="12" t="s">
        <v>16</v>
      </c>
      <c r="D29" s="8">
        <f>J30</f>
        <v>0.10500000000000001</v>
      </c>
      <c r="E29" s="29">
        <v>600</v>
      </c>
      <c r="F29" s="9">
        <f t="shared" si="1"/>
        <v>63</v>
      </c>
      <c r="G29" s="10"/>
      <c r="J29">
        <f>((0.7*0.1*4)+(0.5*0.4*4)+(0.25*0.08*0.4))</f>
        <v>1.0880000000000001</v>
      </c>
    </row>
    <row r="30" spans="1:10">
      <c r="A30" s="5" t="s">
        <v>17</v>
      </c>
      <c r="B30" s="13"/>
      <c r="C30" s="12" t="s">
        <v>13</v>
      </c>
      <c r="D30" s="8">
        <f>J30</f>
        <v>0.10500000000000001</v>
      </c>
      <c r="E30" s="29">
        <v>2000</v>
      </c>
      <c r="F30" s="9">
        <f t="shared" si="1"/>
        <v>210</v>
      </c>
      <c r="G30" s="10"/>
      <c r="J30">
        <f>((0.5*0.5*0.4)+(0.25*0.25*0.08))</f>
        <v>0.10500000000000001</v>
      </c>
    </row>
    <row r="31" spans="1:10">
      <c r="A31" s="5" t="s">
        <v>36</v>
      </c>
      <c r="B31" s="5"/>
      <c r="C31" s="10" t="s">
        <v>8</v>
      </c>
      <c r="D31" s="14">
        <v>1</v>
      </c>
      <c r="E31" s="29">
        <v>150</v>
      </c>
      <c r="F31" s="9">
        <f t="shared" si="1"/>
        <v>150</v>
      </c>
      <c r="G31" s="10"/>
    </row>
    <row r="32" spans="1:10">
      <c r="A32" s="20" t="s">
        <v>37</v>
      </c>
      <c r="B32" s="20"/>
      <c r="C32" s="21" t="s">
        <v>18</v>
      </c>
      <c r="D32" s="22">
        <f>D8</f>
        <v>1</v>
      </c>
      <c r="E32" s="30">
        <f>I32</f>
        <v>11533.273381294965</v>
      </c>
      <c r="F32" s="9">
        <f t="shared" si="1"/>
        <v>11533.27</v>
      </c>
      <c r="G32" s="21"/>
      <c r="I32">
        <f>15*15*285/2780*500</f>
        <v>11533.273381294965</v>
      </c>
    </row>
    <row r="33" spans="1:9">
      <c r="A33" s="20" t="s">
        <v>19</v>
      </c>
      <c r="B33" s="20"/>
      <c r="C33" s="21" t="s">
        <v>8</v>
      </c>
      <c r="D33" s="22">
        <v>1</v>
      </c>
      <c r="E33" s="30">
        <v>600</v>
      </c>
      <c r="F33" s="9">
        <f t="shared" si="1"/>
        <v>600</v>
      </c>
      <c r="G33" s="21"/>
    </row>
    <row r="34" spans="1:9">
      <c r="A34" s="23" t="s">
        <v>42</v>
      </c>
      <c r="B34" s="20"/>
      <c r="C34" s="21" t="s">
        <v>10</v>
      </c>
      <c r="D34" s="22">
        <v>1</v>
      </c>
      <c r="E34" s="30">
        <f>I34</f>
        <v>1011.6906474820145</v>
      </c>
      <c r="F34" s="9">
        <f t="shared" si="1"/>
        <v>1011.69</v>
      </c>
      <c r="G34" s="21"/>
      <c r="I34">
        <f>25*3*75/2780*500</f>
        <v>1011.6906474820145</v>
      </c>
    </row>
    <row r="35" spans="1:9">
      <c r="A35" s="23" t="s">
        <v>29</v>
      </c>
      <c r="B35" s="20"/>
      <c r="C35" s="21" t="s">
        <v>9</v>
      </c>
      <c r="D35" s="22">
        <v>4</v>
      </c>
      <c r="E35" s="30">
        <v>150</v>
      </c>
      <c r="F35" s="9">
        <f t="shared" si="1"/>
        <v>600</v>
      </c>
      <c r="G35" s="21"/>
    </row>
    <row r="36" spans="1:9">
      <c r="A36" s="23" t="s">
        <v>38</v>
      </c>
      <c r="B36" s="20"/>
      <c r="C36" s="21" t="s">
        <v>9</v>
      </c>
      <c r="D36" s="22">
        <v>2</v>
      </c>
      <c r="E36" s="30">
        <v>600</v>
      </c>
      <c r="F36" s="9">
        <f t="shared" si="1"/>
        <v>1200</v>
      </c>
      <c r="G36" s="21"/>
    </row>
    <row r="37" spans="1:9">
      <c r="A37" s="23" t="s">
        <v>32</v>
      </c>
      <c r="B37" s="20"/>
      <c r="C37" s="21" t="s">
        <v>35</v>
      </c>
      <c r="D37" s="22">
        <v>1</v>
      </c>
      <c r="E37" s="30">
        <v>1500</v>
      </c>
      <c r="F37" s="9">
        <f t="shared" si="1"/>
        <v>1500</v>
      </c>
      <c r="G37" s="21"/>
    </row>
    <row r="38" spans="1:9">
      <c r="A38" s="23" t="s">
        <v>39</v>
      </c>
      <c r="B38" s="20"/>
      <c r="C38" s="21" t="s">
        <v>35</v>
      </c>
      <c r="D38" s="22">
        <v>1</v>
      </c>
      <c r="E38" s="30">
        <v>800</v>
      </c>
      <c r="F38" s="9">
        <f t="shared" si="1"/>
        <v>800</v>
      </c>
      <c r="G38" s="21"/>
    </row>
    <row r="39" spans="1:9">
      <c r="A39" s="23" t="s">
        <v>20</v>
      </c>
      <c r="B39" s="20"/>
      <c r="C39" s="21" t="s">
        <v>40</v>
      </c>
      <c r="D39" s="22">
        <v>2</v>
      </c>
      <c r="E39" s="30">
        <v>3000</v>
      </c>
      <c r="F39" s="9">
        <f t="shared" si="1"/>
        <v>6000</v>
      </c>
      <c r="G39" s="21"/>
    </row>
    <row r="40" spans="1:9">
      <c r="A40" s="23" t="s">
        <v>31</v>
      </c>
      <c r="B40" s="20"/>
      <c r="C40" s="21" t="s">
        <v>8</v>
      </c>
      <c r="D40" s="22">
        <v>1</v>
      </c>
      <c r="E40" s="30">
        <v>900</v>
      </c>
      <c r="F40" s="9">
        <f t="shared" si="1"/>
        <v>900</v>
      </c>
      <c r="G40" s="21"/>
    </row>
    <row r="41" spans="1:9">
      <c r="A41" s="5" t="s">
        <v>21</v>
      </c>
      <c r="B41" s="5"/>
      <c r="C41" s="10" t="s">
        <v>22</v>
      </c>
      <c r="D41" s="14">
        <v>0.25</v>
      </c>
      <c r="E41" s="29">
        <v>2000</v>
      </c>
      <c r="F41" s="9">
        <f t="shared" si="1"/>
        <v>500</v>
      </c>
      <c r="G41" s="10"/>
    </row>
    <row r="42" spans="1:9">
      <c r="A42" s="15" t="s">
        <v>23</v>
      </c>
      <c r="B42" s="6"/>
      <c r="C42" s="10" t="s">
        <v>22</v>
      </c>
      <c r="D42" s="14">
        <v>0.25</v>
      </c>
      <c r="E42" s="29">
        <v>1500</v>
      </c>
      <c r="F42" s="9">
        <f t="shared" si="1"/>
        <v>375</v>
      </c>
      <c r="G42" s="10"/>
    </row>
    <row r="43" spans="1:9">
      <c r="A43" s="5" t="s">
        <v>24</v>
      </c>
      <c r="B43" s="5"/>
      <c r="C43" s="10" t="s">
        <v>8</v>
      </c>
      <c r="D43" s="9">
        <v>1</v>
      </c>
      <c r="E43" s="29">
        <v>500</v>
      </c>
      <c r="F43" s="9">
        <f t="shared" si="1"/>
        <v>500</v>
      </c>
      <c r="G43" s="10"/>
    </row>
    <row r="44" spans="1:9">
      <c r="A44" s="5" t="s">
        <v>25</v>
      </c>
      <c r="B44" s="5"/>
      <c r="C44" s="10" t="s">
        <v>8</v>
      </c>
      <c r="D44" s="9">
        <v>1</v>
      </c>
      <c r="E44" s="29">
        <v>100</v>
      </c>
      <c r="F44" s="9">
        <f t="shared" si="1"/>
        <v>100</v>
      </c>
      <c r="G44" s="10"/>
    </row>
    <row r="45" spans="1:9">
      <c r="A45" s="1"/>
      <c r="B45" s="16"/>
      <c r="C45" s="16"/>
      <c r="D45" s="16"/>
      <c r="E45" s="17" t="s">
        <v>26</v>
      </c>
      <c r="F45" s="18">
        <f>SUM(F27:F44)</f>
        <v>26361.56</v>
      </c>
      <c r="G45" s="10"/>
    </row>
    <row r="47" spans="1:9">
      <c r="A47" s="1" t="s">
        <v>33</v>
      </c>
      <c r="B47" s="43" t="s">
        <v>0</v>
      </c>
      <c r="C47" s="43"/>
      <c r="D47" s="19" t="s">
        <v>47</v>
      </c>
      <c r="E47" s="2"/>
      <c r="F47" s="2"/>
      <c r="G47" s="3" t="s">
        <v>11</v>
      </c>
    </row>
    <row r="48" spans="1:9">
      <c r="A48" s="4" t="s">
        <v>1</v>
      </c>
      <c r="B48" s="4" t="s">
        <v>2</v>
      </c>
      <c r="C48" s="4" t="s">
        <v>3</v>
      </c>
      <c r="D48" s="4" t="s">
        <v>4</v>
      </c>
      <c r="E48" s="4" t="s">
        <v>5</v>
      </c>
      <c r="F48" s="4" t="s">
        <v>6</v>
      </c>
      <c r="G48" s="4" t="s">
        <v>7</v>
      </c>
    </row>
    <row r="49" spans="1:10">
      <c r="A49" s="5" t="s">
        <v>12</v>
      </c>
      <c r="B49" s="6"/>
      <c r="C49" s="7" t="s">
        <v>13</v>
      </c>
      <c r="D49" s="8">
        <f>J49</f>
        <v>0.51200000000000012</v>
      </c>
      <c r="E49" s="29">
        <v>450</v>
      </c>
      <c r="F49" s="9">
        <f>D49*E49</f>
        <v>230.40000000000006</v>
      </c>
      <c r="G49" s="10"/>
      <c r="J49">
        <f>0.8*0.8*0.8</f>
        <v>0.51200000000000012</v>
      </c>
    </row>
    <row r="50" spans="1:10">
      <c r="A50" s="5" t="s">
        <v>14</v>
      </c>
      <c r="B50" s="6"/>
      <c r="C50" s="7" t="s">
        <v>13</v>
      </c>
      <c r="D50" s="8">
        <f>J50</f>
        <v>4.8999999999999995E-2</v>
      </c>
      <c r="E50" s="29">
        <v>1800</v>
      </c>
      <c r="F50" s="9">
        <f t="shared" ref="F50:F66" si="2">D50*E50</f>
        <v>88.199999999999989</v>
      </c>
      <c r="G50" s="10"/>
      <c r="J50">
        <f>0.7*0.7*0.1</f>
        <v>4.8999999999999995E-2</v>
      </c>
    </row>
    <row r="51" spans="1:10">
      <c r="A51" s="11" t="s">
        <v>15</v>
      </c>
      <c r="B51" s="6"/>
      <c r="C51" s="12" t="s">
        <v>16</v>
      </c>
      <c r="D51" s="8">
        <f>J52</f>
        <v>0.10500000000000001</v>
      </c>
      <c r="E51" s="29">
        <v>600</v>
      </c>
      <c r="F51" s="9">
        <f t="shared" si="2"/>
        <v>63.000000000000007</v>
      </c>
      <c r="G51" s="10"/>
      <c r="J51">
        <f>((0.7*0.1*4)+(0.5*0.4*4)+(0.25*0.08*0.4))</f>
        <v>1.0880000000000001</v>
      </c>
    </row>
    <row r="52" spans="1:10">
      <c r="A52" s="5" t="s">
        <v>17</v>
      </c>
      <c r="B52" s="13"/>
      <c r="C52" s="12" t="s">
        <v>13</v>
      </c>
      <c r="D52" s="8">
        <f>J52</f>
        <v>0.10500000000000001</v>
      </c>
      <c r="E52" s="29">
        <v>2000</v>
      </c>
      <c r="F52" s="9">
        <f t="shared" si="2"/>
        <v>210.00000000000003</v>
      </c>
      <c r="G52" s="10"/>
      <c r="J52">
        <f>((0.5*0.5*0.4)+(0.25*0.25*0.08))</f>
        <v>0.10500000000000001</v>
      </c>
    </row>
    <row r="53" spans="1:10">
      <c r="A53" s="5" t="s">
        <v>36</v>
      </c>
      <c r="B53" s="5"/>
      <c r="C53" s="10" t="s">
        <v>8</v>
      </c>
      <c r="D53" s="14">
        <v>1</v>
      </c>
      <c r="E53" s="29">
        <v>150</v>
      </c>
      <c r="F53" s="9">
        <f t="shared" si="2"/>
        <v>150</v>
      </c>
      <c r="G53" s="10"/>
    </row>
    <row r="54" spans="1:10">
      <c r="A54" s="20" t="s">
        <v>37</v>
      </c>
      <c r="B54" s="20"/>
      <c r="C54" s="21" t="s">
        <v>18</v>
      </c>
      <c r="D54" s="22">
        <v>1</v>
      </c>
      <c r="E54" s="30">
        <f>I54</f>
        <v>11533.273381294965</v>
      </c>
      <c r="F54" s="9">
        <f t="shared" si="2"/>
        <v>11533.273381294965</v>
      </c>
      <c r="G54" s="21"/>
      <c r="I54">
        <f>15*15*285/2780*500</f>
        <v>11533.273381294965</v>
      </c>
    </row>
    <row r="55" spans="1:10">
      <c r="A55" s="20" t="s">
        <v>19</v>
      </c>
      <c r="B55" s="20"/>
      <c r="C55" s="21" t="s">
        <v>8</v>
      </c>
      <c r="D55" s="22">
        <v>1</v>
      </c>
      <c r="E55" s="30">
        <v>600</v>
      </c>
      <c r="F55" s="9">
        <f t="shared" si="2"/>
        <v>600</v>
      </c>
      <c r="G55" s="21"/>
    </row>
    <row r="56" spans="1:10">
      <c r="A56" s="23" t="s">
        <v>42</v>
      </c>
      <c r="B56" s="20"/>
      <c r="C56" s="21" t="s">
        <v>10</v>
      </c>
      <c r="D56" s="22">
        <v>3</v>
      </c>
      <c r="E56" s="30">
        <f>I56</f>
        <v>1011.6906474820145</v>
      </c>
      <c r="F56" s="9">
        <f t="shared" si="2"/>
        <v>3035.0719424460435</v>
      </c>
      <c r="G56" s="21"/>
      <c r="I56">
        <f>25*3*75/2780*500</f>
        <v>1011.6906474820145</v>
      </c>
    </row>
    <row r="57" spans="1:10">
      <c r="A57" s="23" t="s">
        <v>29</v>
      </c>
      <c r="B57" s="20"/>
      <c r="C57" s="21" t="s">
        <v>9</v>
      </c>
      <c r="D57" s="22">
        <v>4</v>
      </c>
      <c r="E57" s="30">
        <v>150</v>
      </c>
      <c r="F57" s="9">
        <f t="shared" si="2"/>
        <v>600</v>
      </c>
      <c r="G57" s="21"/>
    </row>
    <row r="58" spans="1:10">
      <c r="A58" s="23" t="s">
        <v>38</v>
      </c>
      <c r="B58" s="20"/>
      <c r="C58" s="21" t="s">
        <v>9</v>
      </c>
      <c r="D58" s="22">
        <v>3</v>
      </c>
      <c r="E58" s="30">
        <v>600</v>
      </c>
      <c r="F58" s="9">
        <f t="shared" si="2"/>
        <v>1800</v>
      </c>
      <c r="G58" s="21"/>
    </row>
    <row r="59" spans="1:10">
      <c r="A59" s="23" t="s">
        <v>32</v>
      </c>
      <c r="B59" s="20"/>
      <c r="C59" s="21" t="s">
        <v>35</v>
      </c>
      <c r="D59" s="22">
        <v>1</v>
      </c>
      <c r="E59" s="30">
        <v>1500</v>
      </c>
      <c r="F59" s="9">
        <f t="shared" si="2"/>
        <v>1500</v>
      </c>
      <c r="G59" s="21"/>
    </row>
    <row r="60" spans="1:10">
      <c r="A60" s="23" t="s">
        <v>39</v>
      </c>
      <c r="B60" s="20"/>
      <c r="C60" s="21" t="s">
        <v>35</v>
      </c>
      <c r="D60" s="22">
        <v>1</v>
      </c>
      <c r="E60" s="30">
        <v>800</v>
      </c>
      <c r="F60" s="9">
        <f t="shared" si="2"/>
        <v>800</v>
      </c>
      <c r="G60" s="21"/>
    </row>
    <row r="61" spans="1:10">
      <c r="A61" s="23" t="s">
        <v>20</v>
      </c>
      <c r="B61" s="20"/>
      <c r="C61" s="21" t="s">
        <v>40</v>
      </c>
      <c r="D61" s="22">
        <v>3</v>
      </c>
      <c r="E61" s="30">
        <v>3000</v>
      </c>
      <c r="F61" s="9">
        <f t="shared" si="2"/>
        <v>9000</v>
      </c>
      <c r="G61" s="21"/>
    </row>
    <row r="62" spans="1:10">
      <c r="A62" s="23" t="s">
        <v>31</v>
      </c>
      <c r="B62" s="20"/>
      <c r="C62" s="21" t="s">
        <v>8</v>
      </c>
      <c r="D62" s="22">
        <v>1</v>
      </c>
      <c r="E62" s="30">
        <v>900</v>
      </c>
      <c r="F62" s="9">
        <f t="shared" si="2"/>
        <v>900</v>
      </c>
      <c r="G62" s="21"/>
    </row>
    <row r="63" spans="1:10">
      <c r="A63" s="5" t="s">
        <v>21</v>
      </c>
      <c r="B63" s="5"/>
      <c r="C63" s="10" t="s">
        <v>22</v>
      </c>
      <c r="D63" s="14">
        <v>0.25</v>
      </c>
      <c r="E63" s="29">
        <v>2000</v>
      </c>
      <c r="F63" s="9">
        <f t="shared" si="2"/>
        <v>500</v>
      </c>
      <c r="G63" s="10"/>
    </row>
    <row r="64" spans="1:10">
      <c r="A64" s="15" t="s">
        <v>23</v>
      </c>
      <c r="B64" s="6"/>
      <c r="C64" s="10" t="s">
        <v>22</v>
      </c>
      <c r="D64" s="14">
        <v>0.25</v>
      </c>
      <c r="E64" s="29">
        <v>1500</v>
      </c>
      <c r="F64" s="9">
        <f t="shared" si="2"/>
        <v>375</v>
      </c>
      <c r="G64" s="10"/>
    </row>
    <row r="65" spans="1:10">
      <c r="A65" s="5" t="s">
        <v>24</v>
      </c>
      <c r="B65" s="5"/>
      <c r="C65" s="10" t="s">
        <v>8</v>
      </c>
      <c r="D65" s="9">
        <v>1</v>
      </c>
      <c r="E65" s="29">
        <v>500</v>
      </c>
      <c r="F65" s="9">
        <f t="shared" si="2"/>
        <v>500</v>
      </c>
      <c r="G65" s="10"/>
    </row>
    <row r="66" spans="1:10">
      <c r="A66" s="5" t="s">
        <v>25</v>
      </c>
      <c r="B66" s="5"/>
      <c r="C66" s="10" t="s">
        <v>8</v>
      </c>
      <c r="D66" s="9">
        <v>1</v>
      </c>
      <c r="E66" s="29">
        <v>100</v>
      </c>
      <c r="F66" s="9">
        <f t="shared" si="2"/>
        <v>100</v>
      </c>
      <c r="G66" s="10"/>
    </row>
    <row r="67" spans="1:10">
      <c r="A67" s="1"/>
      <c r="B67" s="16"/>
      <c r="C67" s="16"/>
      <c r="D67" s="16"/>
      <c r="E67" s="17" t="s">
        <v>26</v>
      </c>
      <c r="F67" s="18">
        <f>SUM(F49:F66)</f>
        <v>31984.945323741009</v>
      </c>
      <c r="G67" s="10"/>
    </row>
    <row r="68" spans="1:10">
      <c r="A68" s="25"/>
      <c r="B68" s="25"/>
      <c r="C68" s="25"/>
      <c r="D68" s="25"/>
      <c r="E68" s="26"/>
      <c r="F68" s="27"/>
      <c r="G68" s="28"/>
    </row>
    <row r="69" spans="1:10">
      <c r="A69" s="25"/>
      <c r="B69" s="25"/>
      <c r="C69" s="25"/>
      <c r="D69" s="25"/>
      <c r="E69" s="26"/>
      <c r="F69" s="27"/>
      <c r="G69" s="28"/>
    </row>
    <row r="71" spans="1:10">
      <c r="A71" s="1" t="s">
        <v>33</v>
      </c>
      <c r="B71" s="43" t="s">
        <v>0</v>
      </c>
      <c r="C71" s="43"/>
      <c r="D71" s="19" t="s">
        <v>48</v>
      </c>
      <c r="E71" s="2"/>
      <c r="F71" s="2"/>
      <c r="G71" s="3" t="s">
        <v>11</v>
      </c>
    </row>
    <row r="72" spans="1:10">
      <c r="A72" s="4" t="s">
        <v>1</v>
      </c>
      <c r="B72" s="4" t="s">
        <v>2</v>
      </c>
      <c r="C72" s="4" t="s">
        <v>3</v>
      </c>
      <c r="D72" s="4" t="s">
        <v>4</v>
      </c>
      <c r="E72" s="4" t="s">
        <v>5</v>
      </c>
      <c r="F72" s="4" t="s">
        <v>6</v>
      </c>
      <c r="G72" s="4" t="s">
        <v>7</v>
      </c>
    </row>
    <row r="73" spans="1:10">
      <c r="A73" s="5" t="s">
        <v>12</v>
      </c>
      <c r="B73" s="6"/>
      <c r="C73" s="7" t="s">
        <v>13</v>
      </c>
      <c r="D73" s="8">
        <f>J73</f>
        <v>0.51200000000000012</v>
      </c>
      <c r="E73" s="29">
        <v>450</v>
      </c>
      <c r="F73" s="9">
        <f>D73*E73</f>
        <v>230.40000000000006</v>
      </c>
      <c r="G73" s="10"/>
      <c r="J73">
        <f>0.8*0.8*0.8</f>
        <v>0.51200000000000012</v>
      </c>
    </row>
    <row r="74" spans="1:10">
      <c r="A74" s="5" t="s">
        <v>14</v>
      </c>
      <c r="B74" s="6"/>
      <c r="C74" s="7" t="s">
        <v>13</v>
      </c>
      <c r="D74" s="8">
        <f>J74</f>
        <v>4.8999999999999995E-2</v>
      </c>
      <c r="E74" s="29">
        <v>1800</v>
      </c>
      <c r="F74" s="9">
        <f t="shared" ref="F74:F90" si="3">D74*E74</f>
        <v>88.199999999999989</v>
      </c>
      <c r="G74" s="10"/>
      <c r="J74">
        <f>0.7*0.7*0.1</f>
        <v>4.8999999999999995E-2</v>
      </c>
    </row>
    <row r="75" spans="1:10">
      <c r="A75" s="11" t="s">
        <v>15</v>
      </c>
      <c r="B75" s="6"/>
      <c r="C75" s="12" t="s">
        <v>16</v>
      </c>
      <c r="D75" s="8">
        <f>J76</f>
        <v>0.10500000000000001</v>
      </c>
      <c r="E75" s="29">
        <v>600</v>
      </c>
      <c r="F75" s="9">
        <f t="shared" si="3"/>
        <v>63.000000000000007</v>
      </c>
      <c r="G75" s="10"/>
      <c r="J75">
        <f>((0.7*0.1*4)+(0.5*0.4*4)+(0.25*0.08*0.4))</f>
        <v>1.0880000000000001</v>
      </c>
    </row>
    <row r="76" spans="1:10">
      <c r="A76" s="5" t="s">
        <v>17</v>
      </c>
      <c r="B76" s="13"/>
      <c r="C76" s="12" t="s">
        <v>13</v>
      </c>
      <c r="D76" s="8">
        <f>J76</f>
        <v>0.10500000000000001</v>
      </c>
      <c r="E76" s="29">
        <v>2000</v>
      </c>
      <c r="F76" s="9">
        <f t="shared" si="3"/>
        <v>210.00000000000003</v>
      </c>
      <c r="G76" s="10"/>
      <c r="J76">
        <f>((0.5*0.5*0.4)+(0.25*0.25*0.08))</f>
        <v>0.10500000000000001</v>
      </c>
    </row>
    <row r="77" spans="1:10">
      <c r="A77" s="5" t="s">
        <v>36</v>
      </c>
      <c r="B77" s="5"/>
      <c r="C77" s="10" t="s">
        <v>8</v>
      </c>
      <c r="D77" s="14">
        <v>1</v>
      </c>
      <c r="E77" s="29">
        <v>150</v>
      </c>
      <c r="F77" s="9">
        <f t="shared" si="3"/>
        <v>150</v>
      </c>
      <c r="G77" s="10"/>
    </row>
    <row r="78" spans="1:10">
      <c r="A78" s="20" t="s">
        <v>37</v>
      </c>
      <c r="B78" s="20"/>
      <c r="C78" s="21" t="s">
        <v>18</v>
      </c>
      <c r="D78" s="22">
        <v>1</v>
      </c>
      <c r="E78" s="30">
        <f>I78</f>
        <v>11533.273381294965</v>
      </c>
      <c r="F78" s="9">
        <f t="shared" si="3"/>
        <v>11533.273381294965</v>
      </c>
      <c r="G78" s="21"/>
      <c r="I78">
        <f>15*15*285/2780*500</f>
        <v>11533.273381294965</v>
      </c>
    </row>
    <row r="79" spans="1:10">
      <c r="A79" s="20" t="s">
        <v>19</v>
      </c>
      <c r="B79" s="20"/>
      <c r="C79" s="21" t="s">
        <v>8</v>
      </c>
      <c r="D79" s="22">
        <v>1</v>
      </c>
      <c r="E79" s="30">
        <v>600</v>
      </c>
      <c r="F79" s="9">
        <f t="shared" si="3"/>
        <v>600</v>
      </c>
      <c r="G79" s="21"/>
    </row>
    <row r="80" spans="1:10">
      <c r="A80" s="23" t="s">
        <v>42</v>
      </c>
      <c r="B80" s="20"/>
      <c r="C80" s="21" t="s">
        <v>10</v>
      </c>
      <c r="D80" s="22">
        <v>4</v>
      </c>
      <c r="E80" s="30">
        <f>I80</f>
        <v>1011.6906474820145</v>
      </c>
      <c r="F80" s="9">
        <f t="shared" si="3"/>
        <v>4046.7625899280579</v>
      </c>
      <c r="G80" s="21"/>
      <c r="I80">
        <f>25*3*75/2780*500</f>
        <v>1011.6906474820145</v>
      </c>
    </row>
    <row r="81" spans="1:7">
      <c r="A81" s="23" t="s">
        <v>29</v>
      </c>
      <c r="B81" s="20"/>
      <c r="C81" s="21" t="s">
        <v>9</v>
      </c>
      <c r="D81" s="22">
        <v>4</v>
      </c>
      <c r="E81" s="30">
        <v>150</v>
      </c>
      <c r="F81" s="9">
        <f t="shared" si="3"/>
        <v>600</v>
      </c>
      <c r="G81" s="21"/>
    </row>
    <row r="82" spans="1:7">
      <c r="A82" s="23" t="s">
        <v>38</v>
      </c>
      <c r="B82" s="20"/>
      <c r="C82" s="21" t="s">
        <v>9</v>
      </c>
      <c r="D82" s="22">
        <v>4</v>
      </c>
      <c r="E82" s="30">
        <v>600</v>
      </c>
      <c r="F82" s="9">
        <f t="shared" si="3"/>
        <v>2400</v>
      </c>
      <c r="G82" s="21"/>
    </row>
    <row r="83" spans="1:7">
      <c r="A83" s="23" t="s">
        <v>32</v>
      </c>
      <c r="B83" s="20"/>
      <c r="C83" s="21" t="s">
        <v>35</v>
      </c>
      <c r="D83" s="22">
        <v>1</v>
      </c>
      <c r="E83" s="30">
        <v>1500</v>
      </c>
      <c r="F83" s="9">
        <f t="shared" si="3"/>
        <v>1500</v>
      </c>
      <c r="G83" s="21"/>
    </row>
    <row r="84" spans="1:7">
      <c r="A84" s="23" t="s">
        <v>39</v>
      </c>
      <c r="B84" s="20"/>
      <c r="C84" s="21" t="s">
        <v>35</v>
      </c>
      <c r="D84" s="22">
        <v>1</v>
      </c>
      <c r="E84" s="30">
        <v>800</v>
      </c>
      <c r="F84" s="9">
        <f t="shared" si="3"/>
        <v>800</v>
      </c>
      <c r="G84" s="21"/>
    </row>
    <row r="85" spans="1:7">
      <c r="A85" s="23" t="s">
        <v>20</v>
      </c>
      <c r="B85" s="20"/>
      <c r="C85" s="21" t="s">
        <v>40</v>
      </c>
      <c r="D85" s="22">
        <v>4</v>
      </c>
      <c r="E85" s="30">
        <v>3000</v>
      </c>
      <c r="F85" s="9">
        <f t="shared" si="3"/>
        <v>12000</v>
      </c>
      <c r="G85" s="21"/>
    </row>
    <row r="86" spans="1:7">
      <c r="A86" s="23" t="s">
        <v>31</v>
      </c>
      <c r="B86" s="20"/>
      <c r="C86" s="21" t="s">
        <v>8</v>
      </c>
      <c r="D86" s="22">
        <v>1</v>
      </c>
      <c r="E86" s="30">
        <v>900</v>
      </c>
      <c r="F86" s="9">
        <f t="shared" si="3"/>
        <v>900</v>
      </c>
      <c r="G86" s="21"/>
    </row>
    <row r="87" spans="1:7">
      <c r="A87" s="5" t="s">
        <v>21</v>
      </c>
      <c r="B87" s="5"/>
      <c r="C87" s="10" t="s">
        <v>22</v>
      </c>
      <c r="D87" s="14">
        <v>0.25</v>
      </c>
      <c r="E87" s="29">
        <v>2000</v>
      </c>
      <c r="F87" s="9">
        <f t="shared" si="3"/>
        <v>500</v>
      </c>
      <c r="G87" s="10"/>
    </row>
    <row r="88" spans="1:7">
      <c r="A88" s="15" t="s">
        <v>23</v>
      </c>
      <c r="B88" s="6"/>
      <c r="C88" s="10" t="s">
        <v>22</v>
      </c>
      <c r="D88" s="14">
        <v>0.25</v>
      </c>
      <c r="E88" s="29">
        <v>1500</v>
      </c>
      <c r="F88" s="9">
        <f t="shared" si="3"/>
        <v>375</v>
      </c>
      <c r="G88" s="10"/>
    </row>
    <row r="89" spans="1:7">
      <c r="A89" s="5" t="s">
        <v>24</v>
      </c>
      <c r="B89" s="5"/>
      <c r="C89" s="10" t="s">
        <v>8</v>
      </c>
      <c r="D89" s="9">
        <v>1</v>
      </c>
      <c r="E89" s="29">
        <v>500</v>
      </c>
      <c r="F89" s="9">
        <f t="shared" si="3"/>
        <v>500</v>
      </c>
      <c r="G89" s="10"/>
    </row>
    <row r="90" spans="1:7">
      <c r="A90" s="5" t="s">
        <v>25</v>
      </c>
      <c r="B90" s="5"/>
      <c r="C90" s="10" t="s">
        <v>8</v>
      </c>
      <c r="D90" s="9">
        <v>1</v>
      </c>
      <c r="E90" s="29">
        <v>100</v>
      </c>
      <c r="F90" s="9">
        <f t="shared" si="3"/>
        <v>100</v>
      </c>
      <c r="G90" s="10"/>
    </row>
    <row r="91" spans="1:7">
      <c r="A91" s="15"/>
      <c r="B91" s="15"/>
      <c r="C91" s="15"/>
      <c r="D91" s="15"/>
      <c r="E91" s="31" t="s">
        <v>26</v>
      </c>
      <c r="F91" s="18">
        <f>SUM(F73:F90)</f>
        <v>36596.635971223019</v>
      </c>
      <c r="G91" s="10"/>
    </row>
    <row r="93" spans="1:7">
      <c r="A93" s="1"/>
      <c r="B93" s="24"/>
      <c r="C93" s="24"/>
      <c r="D93" s="19"/>
      <c r="E93" s="2"/>
      <c r="F93" s="2"/>
      <c r="G93" s="3"/>
    </row>
    <row r="94" spans="1:7">
      <c r="A94" s="1"/>
      <c r="B94" s="24"/>
      <c r="C94" s="24"/>
      <c r="D94" s="19"/>
      <c r="E94" s="2"/>
      <c r="F94" s="2"/>
      <c r="G94" s="3"/>
    </row>
    <row r="95" spans="1:7">
      <c r="A95" s="1" t="s">
        <v>33</v>
      </c>
      <c r="B95" s="43" t="s">
        <v>0</v>
      </c>
      <c r="C95" s="43"/>
      <c r="D95" s="19" t="s">
        <v>49</v>
      </c>
      <c r="E95" s="2"/>
      <c r="F95" s="2"/>
      <c r="G95" s="3" t="s">
        <v>11</v>
      </c>
    </row>
    <row r="96" spans="1:7">
      <c r="A96" s="4" t="s">
        <v>1</v>
      </c>
      <c r="B96" s="4" t="s">
        <v>2</v>
      </c>
      <c r="C96" s="4" t="s">
        <v>3</v>
      </c>
      <c r="D96" s="4" t="s">
        <v>4</v>
      </c>
      <c r="E96" s="4" t="s">
        <v>5</v>
      </c>
      <c r="F96" s="4" t="s">
        <v>6</v>
      </c>
      <c r="G96" s="4" t="s">
        <v>7</v>
      </c>
    </row>
    <row r="97" spans="1:10">
      <c r="A97" s="5" t="s">
        <v>12</v>
      </c>
      <c r="B97" s="6"/>
      <c r="C97" s="7" t="s">
        <v>13</v>
      </c>
      <c r="D97" s="8">
        <f>J97</f>
        <v>0.51200000000000012</v>
      </c>
      <c r="E97" s="29">
        <v>450</v>
      </c>
      <c r="F97" s="9">
        <f>D97*E97</f>
        <v>230.40000000000006</v>
      </c>
      <c r="G97" s="10"/>
      <c r="J97">
        <f>0.8*0.8*0.8</f>
        <v>0.51200000000000012</v>
      </c>
    </row>
    <row r="98" spans="1:10">
      <c r="A98" s="5" t="s">
        <v>14</v>
      </c>
      <c r="B98" s="6"/>
      <c r="C98" s="7" t="s">
        <v>13</v>
      </c>
      <c r="D98" s="8">
        <f>J98</f>
        <v>4.8999999999999995E-2</v>
      </c>
      <c r="E98" s="29">
        <v>1800</v>
      </c>
      <c r="F98" s="9">
        <f t="shared" ref="F98:F114" si="4">D98*E98</f>
        <v>88.199999999999989</v>
      </c>
      <c r="G98" s="10"/>
      <c r="J98">
        <f>0.7*0.7*0.1</f>
        <v>4.8999999999999995E-2</v>
      </c>
    </row>
    <row r="99" spans="1:10">
      <c r="A99" s="11" t="s">
        <v>15</v>
      </c>
      <c r="B99" s="6"/>
      <c r="C99" s="12" t="s">
        <v>16</v>
      </c>
      <c r="D99" s="8">
        <f>J100</f>
        <v>0.10500000000000001</v>
      </c>
      <c r="E99" s="29">
        <v>600</v>
      </c>
      <c r="F99" s="9">
        <f t="shared" si="4"/>
        <v>63.000000000000007</v>
      </c>
      <c r="G99" s="10"/>
      <c r="J99">
        <f>((0.7*0.1*4)+(0.5*0.4*4)+(0.25*0.08*0.4))</f>
        <v>1.0880000000000001</v>
      </c>
    </row>
    <row r="100" spans="1:10">
      <c r="A100" s="5" t="s">
        <v>17</v>
      </c>
      <c r="B100" s="13"/>
      <c r="C100" s="12" t="s">
        <v>13</v>
      </c>
      <c r="D100" s="8">
        <f>J100</f>
        <v>0.10500000000000001</v>
      </c>
      <c r="E100" s="29">
        <v>2000</v>
      </c>
      <c r="F100" s="9">
        <f t="shared" si="4"/>
        <v>210.00000000000003</v>
      </c>
      <c r="G100" s="10"/>
      <c r="J100">
        <f>((0.5*0.5*0.4)+(0.25*0.25*0.08))</f>
        <v>0.10500000000000001</v>
      </c>
    </row>
    <row r="101" spans="1:10">
      <c r="A101" s="5" t="s">
        <v>36</v>
      </c>
      <c r="B101" s="5"/>
      <c r="C101" s="10" t="s">
        <v>8</v>
      </c>
      <c r="D101" s="14">
        <v>1</v>
      </c>
      <c r="E101" s="29">
        <v>150</v>
      </c>
      <c r="F101" s="9">
        <f t="shared" si="4"/>
        <v>150</v>
      </c>
      <c r="G101" s="10"/>
    </row>
    <row r="102" spans="1:10">
      <c r="A102" s="20" t="s">
        <v>37</v>
      </c>
      <c r="B102" s="20"/>
      <c r="C102" s="21" t="s">
        <v>18</v>
      </c>
      <c r="D102" s="22">
        <v>1</v>
      </c>
      <c r="E102" s="30">
        <f>I102</f>
        <v>11533.273381294965</v>
      </c>
      <c r="F102" s="9">
        <f t="shared" si="4"/>
        <v>11533.273381294965</v>
      </c>
      <c r="G102" s="21"/>
      <c r="I102">
        <f>15*15*285/2780*500</f>
        <v>11533.273381294965</v>
      </c>
    </row>
    <row r="103" spans="1:10">
      <c r="A103" s="20" t="s">
        <v>19</v>
      </c>
      <c r="B103" s="20"/>
      <c r="C103" s="21" t="s">
        <v>8</v>
      </c>
      <c r="D103" s="22">
        <v>1</v>
      </c>
      <c r="E103" s="30">
        <v>800</v>
      </c>
      <c r="F103" s="9">
        <f t="shared" si="4"/>
        <v>800</v>
      </c>
      <c r="G103" s="21"/>
    </row>
    <row r="104" spans="1:10">
      <c r="A104" s="23" t="s">
        <v>42</v>
      </c>
      <c r="B104" s="20"/>
      <c r="C104" s="21" t="s">
        <v>10</v>
      </c>
      <c r="D104" s="22">
        <v>6</v>
      </c>
      <c r="E104" s="30">
        <f>I104</f>
        <v>1011.6906474820145</v>
      </c>
      <c r="F104" s="9">
        <f t="shared" si="4"/>
        <v>6070.143884892087</v>
      </c>
      <c r="G104" s="21"/>
      <c r="I104">
        <f>25*3*75/2780*500</f>
        <v>1011.6906474820145</v>
      </c>
    </row>
    <row r="105" spans="1:10">
      <c r="A105" s="23" t="s">
        <v>29</v>
      </c>
      <c r="B105" s="20"/>
      <c r="C105" s="21" t="s">
        <v>9</v>
      </c>
      <c r="D105" s="22">
        <v>6</v>
      </c>
      <c r="E105" s="30">
        <v>150</v>
      </c>
      <c r="F105" s="9">
        <f t="shared" si="4"/>
        <v>900</v>
      </c>
      <c r="G105" s="21"/>
    </row>
    <row r="106" spans="1:10">
      <c r="A106" s="23" t="s">
        <v>38</v>
      </c>
      <c r="B106" s="20"/>
      <c r="C106" s="21" t="s">
        <v>9</v>
      </c>
      <c r="D106" s="22">
        <v>6</v>
      </c>
      <c r="E106" s="30">
        <v>600</v>
      </c>
      <c r="F106" s="9">
        <f t="shared" si="4"/>
        <v>3600</v>
      </c>
      <c r="G106" s="21"/>
    </row>
    <row r="107" spans="1:10">
      <c r="A107" s="23" t="s">
        <v>32</v>
      </c>
      <c r="B107" s="20"/>
      <c r="C107" s="21" t="s">
        <v>35</v>
      </c>
      <c r="D107" s="22">
        <v>1</v>
      </c>
      <c r="E107" s="30">
        <v>1500</v>
      </c>
      <c r="F107" s="9">
        <f t="shared" si="4"/>
        <v>1500</v>
      </c>
      <c r="G107" s="21"/>
    </row>
    <row r="108" spans="1:10">
      <c r="A108" s="23" t="s">
        <v>39</v>
      </c>
      <c r="B108" s="20"/>
      <c r="C108" s="21" t="s">
        <v>35</v>
      </c>
      <c r="D108" s="22">
        <v>1</v>
      </c>
      <c r="E108" s="30">
        <v>800</v>
      </c>
      <c r="F108" s="9">
        <f t="shared" si="4"/>
        <v>800</v>
      </c>
      <c r="G108" s="21"/>
    </row>
    <row r="109" spans="1:10">
      <c r="A109" s="23" t="s">
        <v>20</v>
      </c>
      <c r="B109" s="20"/>
      <c r="C109" s="21" t="s">
        <v>40</v>
      </c>
      <c r="D109" s="22">
        <v>6</v>
      </c>
      <c r="E109" s="30">
        <v>3000</v>
      </c>
      <c r="F109" s="9">
        <f t="shared" si="4"/>
        <v>18000</v>
      </c>
      <c r="G109" s="21"/>
    </row>
    <row r="110" spans="1:10">
      <c r="A110" s="23" t="s">
        <v>31</v>
      </c>
      <c r="B110" s="20"/>
      <c r="C110" s="21" t="s">
        <v>8</v>
      </c>
      <c r="D110" s="22">
        <v>1</v>
      </c>
      <c r="E110" s="30">
        <v>900</v>
      </c>
      <c r="F110" s="9">
        <f t="shared" si="4"/>
        <v>900</v>
      </c>
      <c r="G110" s="21"/>
    </row>
    <row r="111" spans="1:10">
      <c r="A111" s="5" t="s">
        <v>21</v>
      </c>
      <c r="B111" s="5"/>
      <c r="C111" s="10" t="s">
        <v>22</v>
      </c>
      <c r="D111" s="14">
        <v>0.25</v>
      </c>
      <c r="E111" s="29">
        <v>2000</v>
      </c>
      <c r="F111" s="9">
        <f t="shared" si="4"/>
        <v>500</v>
      </c>
      <c r="G111" s="10"/>
    </row>
    <row r="112" spans="1:10">
      <c r="A112" s="15" t="s">
        <v>23</v>
      </c>
      <c r="B112" s="6"/>
      <c r="C112" s="10" t="s">
        <v>22</v>
      </c>
      <c r="D112" s="14">
        <v>0.25</v>
      </c>
      <c r="E112" s="29">
        <v>1500</v>
      </c>
      <c r="F112" s="9">
        <f t="shared" si="4"/>
        <v>375</v>
      </c>
      <c r="G112" s="10"/>
    </row>
    <row r="113" spans="1:10">
      <c r="A113" s="5" t="s">
        <v>24</v>
      </c>
      <c r="B113" s="5"/>
      <c r="C113" s="10" t="s">
        <v>8</v>
      </c>
      <c r="D113" s="9">
        <v>1</v>
      </c>
      <c r="E113" s="29">
        <v>500</v>
      </c>
      <c r="F113" s="9">
        <f t="shared" si="4"/>
        <v>500</v>
      </c>
      <c r="G113" s="10"/>
    </row>
    <row r="114" spans="1:10">
      <c r="A114" s="5" t="s">
        <v>25</v>
      </c>
      <c r="B114" s="5"/>
      <c r="C114" s="10" t="s">
        <v>8</v>
      </c>
      <c r="D114" s="9">
        <v>1</v>
      </c>
      <c r="E114" s="29">
        <v>100</v>
      </c>
      <c r="F114" s="9">
        <f t="shared" si="4"/>
        <v>100</v>
      </c>
      <c r="G114" s="10"/>
    </row>
    <row r="115" spans="1:10">
      <c r="A115" s="39"/>
      <c r="B115" s="40"/>
      <c r="C115" s="40"/>
      <c r="D115" s="40"/>
      <c r="E115" s="41" t="s">
        <v>26</v>
      </c>
      <c r="F115" s="33">
        <f>SUM(F97:F114)</f>
        <v>46320.017266187053</v>
      </c>
      <c r="G115" s="34"/>
    </row>
    <row r="116" spans="1:10">
      <c r="A116" s="25"/>
      <c r="B116" s="25"/>
      <c r="C116" s="25"/>
      <c r="D116" s="25"/>
      <c r="E116" s="26"/>
      <c r="F116" s="27"/>
      <c r="G116" s="28"/>
    </row>
    <row r="117" spans="1:10">
      <c r="A117" s="25"/>
      <c r="B117" s="25"/>
      <c r="C117" s="25"/>
      <c r="D117" s="25"/>
      <c r="E117" s="26"/>
      <c r="F117" s="27"/>
      <c r="G117" s="28"/>
    </row>
    <row r="118" spans="1:10">
      <c r="A118" s="25"/>
      <c r="B118" s="25"/>
      <c r="C118" s="25"/>
      <c r="D118" s="25"/>
      <c r="E118" s="26"/>
      <c r="F118" s="27"/>
      <c r="G118" s="28"/>
    </row>
    <row r="119" spans="1:10">
      <c r="A119" s="35" t="s">
        <v>33</v>
      </c>
      <c r="B119" s="42" t="s">
        <v>0</v>
      </c>
      <c r="C119" s="42"/>
      <c r="D119" s="36" t="s">
        <v>50</v>
      </c>
      <c r="E119" s="37"/>
      <c r="F119" s="37"/>
      <c r="G119" s="38" t="s">
        <v>11</v>
      </c>
    </row>
    <row r="120" spans="1:10">
      <c r="A120" s="4" t="s">
        <v>1</v>
      </c>
      <c r="B120" s="4" t="s">
        <v>2</v>
      </c>
      <c r="C120" s="4" t="s">
        <v>3</v>
      </c>
      <c r="D120" s="4" t="s">
        <v>4</v>
      </c>
      <c r="E120" s="4" t="s">
        <v>5</v>
      </c>
      <c r="F120" s="4" t="s">
        <v>6</v>
      </c>
      <c r="G120" s="4" t="s">
        <v>7</v>
      </c>
    </row>
    <row r="121" spans="1:10">
      <c r="A121" s="5" t="s">
        <v>12</v>
      </c>
      <c r="B121" s="6"/>
      <c r="C121" s="7" t="s">
        <v>13</v>
      </c>
      <c r="D121" s="8">
        <f>J121</f>
        <v>0.51200000000000012</v>
      </c>
      <c r="E121" s="29">
        <v>450</v>
      </c>
      <c r="F121" s="9">
        <f>D121*E121</f>
        <v>230.40000000000006</v>
      </c>
      <c r="G121" s="10"/>
      <c r="J121">
        <f>0.8*0.8*0.8</f>
        <v>0.51200000000000012</v>
      </c>
    </row>
    <row r="122" spans="1:10">
      <c r="A122" s="5" t="s">
        <v>14</v>
      </c>
      <c r="B122" s="6"/>
      <c r="C122" s="7" t="s">
        <v>13</v>
      </c>
      <c r="D122" s="8">
        <f>J122</f>
        <v>4.8999999999999995E-2</v>
      </c>
      <c r="E122" s="29">
        <v>1800</v>
      </c>
      <c r="F122" s="9">
        <f t="shared" ref="F122:F138" si="5">D122*E122</f>
        <v>88.199999999999989</v>
      </c>
      <c r="G122" s="10"/>
      <c r="J122">
        <f>0.7*0.7*0.1</f>
        <v>4.8999999999999995E-2</v>
      </c>
    </row>
    <row r="123" spans="1:10">
      <c r="A123" s="11" t="s">
        <v>15</v>
      </c>
      <c r="B123" s="6"/>
      <c r="C123" s="12" t="s">
        <v>16</v>
      </c>
      <c r="D123" s="8">
        <f>J124</f>
        <v>0.10500000000000001</v>
      </c>
      <c r="E123" s="29">
        <v>600</v>
      </c>
      <c r="F123" s="9">
        <f t="shared" si="5"/>
        <v>63.000000000000007</v>
      </c>
      <c r="G123" s="10"/>
      <c r="J123">
        <f>((0.7*0.1*4)+(0.5*0.4*4)+(0.25*0.08*0.4))</f>
        <v>1.0880000000000001</v>
      </c>
    </row>
    <row r="124" spans="1:10">
      <c r="A124" s="5" t="s">
        <v>17</v>
      </c>
      <c r="B124" s="13"/>
      <c r="C124" s="12" t="s">
        <v>13</v>
      </c>
      <c r="D124" s="8">
        <f>J124</f>
        <v>0.10500000000000001</v>
      </c>
      <c r="E124" s="29">
        <v>2000</v>
      </c>
      <c r="F124" s="9">
        <f t="shared" si="5"/>
        <v>210.00000000000003</v>
      </c>
      <c r="G124" s="10"/>
      <c r="J124">
        <f>((0.5*0.5*0.4)+(0.25*0.25*0.08))</f>
        <v>0.10500000000000001</v>
      </c>
    </row>
    <row r="125" spans="1:10">
      <c r="A125" s="5" t="s">
        <v>36</v>
      </c>
      <c r="B125" s="5"/>
      <c r="C125" s="10" t="s">
        <v>8</v>
      </c>
      <c r="D125" s="14">
        <v>1</v>
      </c>
      <c r="E125" s="29">
        <v>150</v>
      </c>
      <c r="F125" s="9">
        <f t="shared" si="5"/>
        <v>150</v>
      </c>
      <c r="G125" s="10"/>
    </row>
    <row r="126" spans="1:10">
      <c r="A126" s="20" t="s">
        <v>37</v>
      </c>
      <c r="B126" s="20"/>
      <c r="C126" s="21" t="s">
        <v>18</v>
      </c>
      <c r="D126" s="22">
        <v>1</v>
      </c>
      <c r="E126" s="30">
        <f>I126</f>
        <v>11533.273381294965</v>
      </c>
      <c r="F126" s="9">
        <f t="shared" si="5"/>
        <v>11533.273381294965</v>
      </c>
      <c r="G126" s="21"/>
      <c r="I126">
        <f>15*15*285/2780*500</f>
        <v>11533.273381294965</v>
      </c>
    </row>
    <row r="127" spans="1:10">
      <c r="A127" s="20" t="s">
        <v>19</v>
      </c>
      <c r="B127" s="20"/>
      <c r="C127" s="21" t="s">
        <v>8</v>
      </c>
      <c r="D127" s="22">
        <v>1</v>
      </c>
      <c r="E127" s="30">
        <v>1000</v>
      </c>
      <c r="F127" s="9">
        <f t="shared" si="5"/>
        <v>1000</v>
      </c>
      <c r="G127" s="21"/>
    </row>
    <row r="128" spans="1:10">
      <c r="A128" s="23" t="s">
        <v>42</v>
      </c>
      <c r="B128" s="20"/>
      <c r="C128" s="21" t="s">
        <v>10</v>
      </c>
      <c r="D128" s="22">
        <v>8</v>
      </c>
      <c r="E128" s="30">
        <f>I128</f>
        <v>1011.6906474820145</v>
      </c>
      <c r="F128" s="9">
        <f t="shared" si="5"/>
        <v>8093.5251798561158</v>
      </c>
      <c r="G128" s="21"/>
      <c r="I128">
        <f>25*3*75/2780*500</f>
        <v>1011.6906474820145</v>
      </c>
    </row>
    <row r="129" spans="1:7">
      <c r="A129" s="23" t="s">
        <v>29</v>
      </c>
      <c r="B129" s="20"/>
      <c r="C129" s="21" t="s">
        <v>9</v>
      </c>
      <c r="D129" s="22">
        <v>8</v>
      </c>
      <c r="E129" s="30">
        <v>150</v>
      </c>
      <c r="F129" s="9">
        <f t="shared" si="5"/>
        <v>1200</v>
      </c>
      <c r="G129" s="21"/>
    </row>
    <row r="130" spans="1:7">
      <c r="A130" s="23" t="s">
        <v>38</v>
      </c>
      <c r="B130" s="20"/>
      <c r="C130" s="21" t="s">
        <v>9</v>
      </c>
      <c r="D130" s="22">
        <v>8</v>
      </c>
      <c r="E130" s="30">
        <v>600</v>
      </c>
      <c r="F130" s="9">
        <f t="shared" si="5"/>
        <v>4800</v>
      </c>
      <c r="G130" s="21"/>
    </row>
    <row r="131" spans="1:7">
      <c r="A131" s="23" t="s">
        <v>32</v>
      </c>
      <c r="B131" s="20"/>
      <c r="C131" s="21" t="s">
        <v>35</v>
      </c>
      <c r="D131" s="22">
        <v>1</v>
      </c>
      <c r="E131" s="30">
        <v>1500</v>
      </c>
      <c r="F131" s="9">
        <f t="shared" si="5"/>
        <v>1500</v>
      </c>
      <c r="G131" s="21"/>
    </row>
    <row r="132" spans="1:7">
      <c r="A132" s="23" t="s">
        <v>39</v>
      </c>
      <c r="B132" s="20"/>
      <c r="C132" s="21" t="s">
        <v>35</v>
      </c>
      <c r="D132" s="22">
        <v>1</v>
      </c>
      <c r="E132" s="30">
        <v>800</v>
      </c>
      <c r="F132" s="9">
        <f t="shared" si="5"/>
        <v>800</v>
      </c>
      <c r="G132" s="21"/>
    </row>
    <row r="133" spans="1:7">
      <c r="A133" s="23" t="s">
        <v>20</v>
      </c>
      <c r="B133" s="20"/>
      <c r="C133" s="21" t="s">
        <v>40</v>
      </c>
      <c r="D133" s="22">
        <v>8</v>
      </c>
      <c r="E133" s="30">
        <v>3000</v>
      </c>
      <c r="F133" s="9">
        <f t="shared" si="5"/>
        <v>24000</v>
      </c>
      <c r="G133" s="21"/>
    </row>
    <row r="134" spans="1:7">
      <c r="A134" s="23" t="s">
        <v>31</v>
      </c>
      <c r="B134" s="20"/>
      <c r="C134" s="21" t="s">
        <v>8</v>
      </c>
      <c r="D134" s="22">
        <v>1</v>
      </c>
      <c r="E134" s="30">
        <v>1200</v>
      </c>
      <c r="F134" s="9">
        <f t="shared" si="5"/>
        <v>1200</v>
      </c>
      <c r="G134" s="21"/>
    </row>
    <row r="135" spans="1:7">
      <c r="A135" s="5" t="s">
        <v>21</v>
      </c>
      <c r="B135" s="5"/>
      <c r="C135" s="10" t="s">
        <v>22</v>
      </c>
      <c r="D135" s="14">
        <v>0.25</v>
      </c>
      <c r="E135" s="29">
        <v>2000</v>
      </c>
      <c r="F135" s="9">
        <f t="shared" si="5"/>
        <v>500</v>
      </c>
      <c r="G135" s="10"/>
    </row>
    <row r="136" spans="1:7">
      <c r="A136" s="15" t="s">
        <v>23</v>
      </c>
      <c r="B136" s="6"/>
      <c r="C136" s="10" t="s">
        <v>22</v>
      </c>
      <c r="D136" s="14">
        <v>0.25</v>
      </c>
      <c r="E136" s="29">
        <v>1500</v>
      </c>
      <c r="F136" s="9">
        <f t="shared" si="5"/>
        <v>375</v>
      </c>
      <c r="G136" s="10"/>
    </row>
    <row r="137" spans="1:7">
      <c r="A137" s="5" t="s">
        <v>24</v>
      </c>
      <c r="B137" s="5"/>
      <c r="C137" s="10" t="s">
        <v>8</v>
      </c>
      <c r="D137" s="9">
        <v>1</v>
      </c>
      <c r="E137" s="29">
        <v>500</v>
      </c>
      <c r="F137" s="9">
        <f t="shared" si="5"/>
        <v>500</v>
      </c>
      <c r="G137" s="10"/>
    </row>
    <row r="138" spans="1:7">
      <c r="A138" s="5" t="s">
        <v>25</v>
      </c>
      <c r="B138" s="5"/>
      <c r="C138" s="10" t="s">
        <v>8</v>
      </c>
      <c r="D138" s="9">
        <v>1</v>
      </c>
      <c r="E138" s="29">
        <v>100</v>
      </c>
      <c r="F138" s="9">
        <f t="shared" si="5"/>
        <v>100</v>
      </c>
      <c r="G138" s="10"/>
    </row>
    <row r="139" spans="1:7">
      <c r="A139" s="1"/>
      <c r="B139" s="16"/>
      <c r="C139" s="16"/>
      <c r="D139" s="16"/>
      <c r="E139" s="17" t="s">
        <v>26</v>
      </c>
      <c r="F139" s="18">
        <f>SUM(F121:F138)</f>
        <v>56343.39856115108</v>
      </c>
      <c r="G139" s="10"/>
    </row>
  </sheetData>
  <mergeCells count="6">
    <mergeCell ref="B119:C119"/>
    <mergeCell ref="B1:C1"/>
    <mergeCell ref="B25:C25"/>
    <mergeCell ref="B47:C47"/>
    <mergeCell ref="B71:C71"/>
    <mergeCell ref="B95:C95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J139"/>
  <sheetViews>
    <sheetView topLeftCell="A106" workbookViewId="0">
      <pane xSplit="1" topLeftCell="B1" activePane="topRight" state="frozen"/>
      <selection activeCell="A7" sqref="A7"/>
      <selection pane="topRight" activeCell="J134" sqref="J134"/>
    </sheetView>
  </sheetViews>
  <sheetFormatPr defaultRowHeight="16.5"/>
  <cols>
    <col min="1" max="1" width="50.5" customWidth="1"/>
    <col min="2" max="2" width="12.5" customWidth="1"/>
    <col min="5" max="5" width="10.75" customWidth="1"/>
    <col min="6" max="6" width="11" customWidth="1"/>
    <col min="7" max="7" width="12.5" customWidth="1"/>
  </cols>
  <sheetData>
    <row r="1" spans="1:10">
      <c r="A1" s="1" t="s">
        <v>33</v>
      </c>
      <c r="B1" s="43" t="s">
        <v>0</v>
      </c>
      <c r="C1" s="43"/>
      <c r="D1" s="19" t="s">
        <v>51</v>
      </c>
      <c r="E1" s="2"/>
      <c r="F1" s="2"/>
      <c r="G1" s="3" t="s">
        <v>11</v>
      </c>
    </row>
    <row r="2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10">
      <c r="A3" s="5" t="s">
        <v>12</v>
      </c>
      <c r="B3" s="6"/>
      <c r="C3" s="7" t="s">
        <v>13</v>
      </c>
      <c r="D3" s="8">
        <f>J3</f>
        <v>0.51200000000000012</v>
      </c>
      <c r="E3" s="29">
        <v>450</v>
      </c>
      <c r="F3" s="9">
        <f t="shared" ref="F3:F20" si="0">ROUND(D3*E3,2)</f>
        <v>230.4</v>
      </c>
      <c r="G3" s="10"/>
      <c r="J3">
        <f>0.8*0.8*0.8</f>
        <v>0.51200000000000012</v>
      </c>
    </row>
    <row r="4" spans="1:10">
      <c r="A4" s="5" t="s">
        <v>14</v>
      </c>
      <c r="B4" s="6"/>
      <c r="C4" s="7" t="s">
        <v>13</v>
      </c>
      <c r="D4" s="8">
        <f>J4</f>
        <v>4.8999999999999995E-2</v>
      </c>
      <c r="E4" s="29">
        <v>1800</v>
      </c>
      <c r="F4" s="9">
        <f t="shared" si="0"/>
        <v>88.2</v>
      </c>
      <c r="G4" s="10"/>
      <c r="J4">
        <f>0.7*0.7*0.1</f>
        <v>4.8999999999999995E-2</v>
      </c>
    </row>
    <row r="5" spans="1:10">
      <c r="A5" s="11" t="s">
        <v>15</v>
      </c>
      <c r="B5" s="6"/>
      <c r="C5" s="12" t="s">
        <v>16</v>
      </c>
      <c r="D5" s="8">
        <f>J5</f>
        <v>1.0880000000000001</v>
      </c>
      <c r="E5" s="29">
        <v>600</v>
      </c>
      <c r="F5" s="9">
        <f t="shared" si="0"/>
        <v>652.79999999999995</v>
      </c>
      <c r="G5" s="10"/>
      <c r="J5">
        <f>((0.7*0.1*4)+(0.5*0.4*4)+(0.25*0.08*0.4))</f>
        <v>1.0880000000000001</v>
      </c>
    </row>
    <row r="6" spans="1:10">
      <c r="A6" s="5" t="s">
        <v>17</v>
      </c>
      <c r="B6" s="13"/>
      <c r="C6" s="12" t="s">
        <v>13</v>
      </c>
      <c r="D6" s="8">
        <f>J6</f>
        <v>0.10500000000000001</v>
      </c>
      <c r="E6" s="29">
        <v>2000</v>
      </c>
      <c r="F6" s="9">
        <f t="shared" si="0"/>
        <v>210</v>
      </c>
      <c r="G6" s="10"/>
      <c r="J6">
        <f>((0.5*0.5*0.4)+(0.25*0.25*0.08))</f>
        <v>0.10500000000000001</v>
      </c>
    </row>
    <row r="7" spans="1:10">
      <c r="A7" s="5" t="s">
        <v>36</v>
      </c>
      <c r="B7" s="5"/>
      <c r="C7" s="10" t="s">
        <v>8</v>
      </c>
      <c r="D7" s="14">
        <v>1</v>
      </c>
      <c r="E7" s="29">
        <v>150</v>
      </c>
      <c r="F7" s="9">
        <f t="shared" si="0"/>
        <v>150</v>
      </c>
      <c r="G7" s="10"/>
    </row>
    <row r="8" spans="1:10">
      <c r="A8" s="20" t="s">
        <v>37</v>
      </c>
      <c r="B8" s="20"/>
      <c r="C8" s="21" t="s">
        <v>18</v>
      </c>
      <c r="D8" s="22">
        <v>1</v>
      </c>
      <c r="E8" s="30">
        <f>I8</f>
        <v>11533.273381294965</v>
      </c>
      <c r="F8" s="9">
        <f t="shared" si="0"/>
        <v>11533.27</v>
      </c>
      <c r="G8" s="21"/>
      <c r="I8">
        <f>15*15*285/2780*500</f>
        <v>11533.273381294965</v>
      </c>
    </row>
    <row r="9" spans="1:10">
      <c r="A9" s="20" t="s">
        <v>19</v>
      </c>
      <c r="B9" s="20"/>
      <c r="C9" s="21" t="s">
        <v>8</v>
      </c>
      <c r="D9" s="22">
        <v>1</v>
      </c>
      <c r="E9" s="30">
        <v>300</v>
      </c>
      <c r="F9" s="9">
        <f t="shared" si="0"/>
        <v>300</v>
      </c>
      <c r="G9" s="21"/>
    </row>
    <row r="10" spans="1:10">
      <c r="A10" s="23" t="s">
        <v>44</v>
      </c>
      <c r="B10" s="20"/>
      <c r="C10" s="21" t="s">
        <v>10</v>
      </c>
      <c r="D10" s="22">
        <v>1</v>
      </c>
      <c r="E10" s="30">
        <v>600</v>
      </c>
      <c r="F10" s="9">
        <f t="shared" si="0"/>
        <v>600</v>
      </c>
      <c r="G10" s="21"/>
    </row>
    <row r="11" spans="1:10">
      <c r="A11" s="23" t="s">
        <v>29</v>
      </c>
      <c r="B11" s="20"/>
      <c r="C11" s="21" t="s">
        <v>9</v>
      </c>
      <c r="D11" s="22">
        <v>2</v>
      </c>
      <c r="E11" s="30">
        <v>150</v>
      </c>
      <c r="F11" s="9">
        <f t="shared" si="0"/>
        <v>300</v>
      </c>
      <c r="G11" s="21"/>
    </row>
    <row r="12" spans="1:10">
      <c r="A12" s="23" t="s">
        <v>38</v>
      </c>
      <c r="B12" s="20"/>
      <c r="C12" s="21" t="s">
        <v>9</v>
      </c>
      <c r="D12" s="22">
        <v>1</v>
      </c>
      <c r="E12" s="30">
        <v>600</v>
      </c>
      <c r="F12" s="9">
        <f t="shared" si="0"/>
        <v>600</v>
      </c>
      <c r="G12" s="21"/>
    </row>
    <row r="13" spans="1:10">
      <c r="A13" s="23" t="s">
        <v>32</v>
      </c>
      <c r="B13" s="20"/>
      <c r="C13" s="21" t="s">
        <v>35</v>
      </c>
      <c r="D13" s="22">
        <v>1</v>
      </c>
      <c r="E13" s="30">
        <v>1500</v>
      </c>
      <c r="F13" s="9">
        <f t="shared" si="0"/>
        <v>1500</v>
      </c>
      <c r="G13" s="21"/>
    </row>
    <row r="14" spans="1:10">
      <c r="A14" s="23" t="s">
        <v>39</v>
      </c>
      <c r="B14" s="20"/>
      <c r="C14" s="21" t="s">
        <v>35</v>
      </c>
      <c r="D14" s="22">
        <v>1</v>
      </c>
      <c r="E14" s="30">
        <v>800</v>
      </c>
      <c r="F14" s="9">
        <f t="shared" si="0"/>
        <v>800</v>
      </c>
      <c r="G14" s="21"/>
    </row>
    <row r="15" spans="1:10">
      <c r="A15" s="23" t="s">
        <v>43</v>
      </c>
      <c r="B15" s="20"/>
      <c r="C15" s="21" t="s">
        <v>40</v>
      </c>
      <c r="D15" s="22">
        <v>1</v>
      </c>
      <c r="E15" s="30">
        <v>500</v>
      </c>
      <c r="F15" s="9">
        <f t="shared" si="0"/>
        <v>500</v>
      </c>
      <c r="G15" s="21"/>
    </row>
    <row r="16" spans="1:10">
      <c r="A16" s="23" t="s">
        <v>31</v>
      </c>
      <c r="B16" s="20"/>
      <c r="C16" s="21" t="s">
        <v>8</v>
      </c>
      <c r="D16" s="22">
        <v>1</v>
      </c>
      <c r="E16" s="30">
        <v>450</v>
      </c>
      <c r="F16" s="9">
        <f t="shared" si="0"/>
        <v>450</v>
      </c>
      <c r="G16" s="21"/>
    </row>
    <row r="17" spans="1:10">
      <c r="A17" s="5" t="s">
        <v>21</v>
      </c>
      <c r="B17" s="5"/>
      <c r="C17" s="10" t="s">
        <v>22</v>
      </c>
      <c r="D17" s="14">
        <v>0.25</v>
      </c>
      <c r="E17" s="29">
        <v>2000</v>
      </c>
      <c r="F17" s="9">
        <f t="shared" si="0"/>
        <v>500</v>
      </c>
      <c r="G17" s="10"/>
    </row>
    <row r="18" spans="1:10">
      <c r="A18" s="15" t="s">
        <v>23</v>
      </c>
      <c r="B18" s="6"/>
      <c r="C18" s="10" t="s">
        <v>22</v>
      </c>
      <c r="D18" s="14">
        <v>0.25</v>
      </c>
      <c r="E18" s="29">
        <v>1200</v>
      </c>
      <c r="F18" s="9">
        <f t="shared" si="0"/>
        <v>300</v>
      </c>
      <c r="G18" s="10"/>
    </row>
    <row r="19" spans="1:10">
      <c r="A19" s="5" t="s">
        <v>24</v>
      </c>
      <c r="B19" s="5"/>
      <c r="C19" s="10" t="s">
        <v>8</v>
      </c>
      <c r="D19" s="9">
        <v>1</v>
      </c>
      <c r="E19" s="29">
        <v>500</v>
      </c>
      <c r="F19" s="9">
        <f t="shared" si="0"/>
        <v>500</v>
      </c>
      <c r="G19" s="10"/>
    </row>
    <row r="20" spans="1:10">
      <c r="A20" s="5" t="s">
        <v>25</v>
      </c>
      <c r="B20" s="5"/>
      <c r="C20" s="10" t="s">
        <v>8</v>
      </c>
      <c r="D20" s="9">
        <v>1</v>
      </c>
      <c r="E20" s="29">
        <v>100</v>
      </c>
      <c r="F20" s="9">
        <f t="shared" si="0"/>
        <v>100</v>
      </c>
      <c r="G20" s="10"/>
    </row>
    <row r="21" spans="1:10">
      <c r="A21" s="1"/>
      <c r="B21" s="16"/>
      <c r="C21" s="16"/>
      <c r="D21" s="16"/>
      <c r="E21" s="17" t="s">
        <v>26</v>
      </c>
      <c r="F21" s="18">
        <f>SUM(F3:F20)</f>
        <v>19314.669999999998</v>
      </c>
      <c r="G21" s="10"/>
    </row>
    <row r="25" spans="1:10">
      <c r="A25" s="1" t="s">
        <v>33</v>
      </c>
      <c r="B25" s="43" t="s">
        <v>0</v>
      </c>
      <c r="C25" s="43"/>
      <c r="D25" s="19" t="s">
        <v>45</v>
      </c>
      <c r="E25" s="2"/>
      <c r="F25" s="2"/>
      <c r="G25" s="3" t="s">
        <v>11</v>
      </c>
    </row>
    <row r="26" spans="1:10">
      <c r="A26" s="4" t="s">
        <v>1</v>
      </c>
      <c r="B26" s="4" t="s">
        <v>2</v>
      </c>
      <c r="C26" s="4" t="s">
        <v>3</v>
      </c>
      <c r="D26" s="4" t="s">
        <v>4</v>
      </c>
      <c r="E26" s="4" t="s">
        <v>5</v>
      </c>
      <c r="F26" s="4" t="s">
        <v>6</v>
      </c>
      <c r="G26" s="4" t="s">
        <v>7</v>
      </c>
    </row>
    <row r="27" spans="1:10">
      <c r="A27" s="5" t="s">
        <v>12</v>
      </c>
      <c r="B27" s="6"/>
      <c r="C27" s="7" t="s">
        <v>13</v>
      </c>
      <c r="D27" s="8">
        <f>J27</f>
        <v>0.51200000000000012</v>
      </c>
      <c r="E27" s="29">
        <v>450</v>
      </c>
      <c r="F27" s="9">
        <f t="shared" ref="F27:F44" si="1">ROUND(D27*E27,2)</f>
        <v>230.4</v>
      </c>
      <c r="G27" s="10"/>
      <c r="J27">
        <f>0.8*0.8*0.8</f>
        <v>0.51200000000000012</v>
      </c>
    </row>
    <row r="28" spans="1:10">
      <c r="A28" s="5" t="s">
        <v>14</v>
      </c>
      <c r="B28" s="6"/>
      <c r="C28" s="7" t="s">
        <v>13</v>
      </c>
      <c r="D28" s="8">
        <f>J28</f>
        <v>4.8999999999999995E-2</v>
      </c>
      <c r="E28" s="29">
        <v>1800</v>
      </c>
      <c r="F28" s="9">
        <f t="shared" si="1"/>
        <v>88.2</v>
      </c>
      <c r="G28" s="10"/>
      <c r="J28">
        <f>0.7*0.7*0.1</f>
        <v>4.8999999999999995E-2</v>
      </c>
    </row>
    <row r="29" spans="1:10">
      <c r="A29" s="11" t="s">
        <v>15</v>
      </c>
      <c r="B29" s="6"/>
      <c r="C29" s="12" t="s">
        <v>16</v>
      </c>
      <c r="D29" s="8">
        <f>J30</f>
        <v>0.10500000000000001</v>
      </c>
      <c r="E29" s="29">
        <v>600</v>
      </c>
      <c r="F29" s="9">
        <f t="shared" si="1"/>
        <v>63</v>
      </c>
      <c r="G29" s="10"/>
      <c r="J29">
        <f>((0.7*0.1*4)+(0.5*0.4*4)+(0.25*0.08*0.4))</f>
        <v>1.0880000000000001</v>
      </c>
    </row>
    <row r="30" spans="1:10">
      <c r="A30" s="5" t="s">
        <v>17</v>
      </c>
      <c r="B30" s="13"/>
      <c r="C30" s="12" t="s">
        <v>13</v>
      </c>
      <c r="D30" s="8">
        <f>J30</f>
        <v>0.10500000000000001</v>
      </c>
      <c r="E30" s="29">
        <v>2000</v>
      </c>
      <c r="F30" s="9">
        <f t="shared" si="1"/>
        <v>210</v>
      </c>
      <c r="G30" s="10"/>
      <c r="J30">
        <f>((0.5*0.5*0.4)+(0.25*0.25*0.08))</f>
        <v>0.10500000000000001</v>
      </c>
    </row>
    <row r="31" spans="1:10">
      <c r="A31" s="5" t="s">
        <v>36</v>
      </c>
      <c r="B31" s="5"/>
      <c r="C31" s="10" t="s">
        <v>8</v>
      </c>
      <c r="D31" s="14">
        <v>1</v>
      </c>
      <c r="E31" s="29">
        <v>150</v>
      </c>
      <c r="F31" s="9">
        <f t="shared" si="1"/>
        <v>150</v>
      </c>
      <c r="G31" s="10"/>
    </row>
    <row r="32" spans="1:10">
      <c r="A32" s="20" t="s">
        <v>37</v>
      </c>
      <c r="B32" s="20"/>
      <c r="C32" s="21" t="s">
        <v>18</v>
      </c>
      <c r="D32" s="22">
        <f>D8</f>
        <v>1</v>
      </c>
      <c r="E32" s="30">
        <f>I32</f>
        <v>11533.273381294965</v>
      </c>
      <c r="F32" s="9">
        <f t="shared" si="1"/>
        <v>11533.27</v>
      </c>
      <c r="G32" s="21"/>
      <c r="I32">
        <f>15*15*285/2780*500</f>
        <v>11533.273381294965</v>
      </c>
    </row>
    <row r="33" spans="1:9">
      <c r="A33" s="20" t="s">
        <v>19</v>
      </c>
      <c r="B33" s="20"/>
      <c r="C33" s="21" t="s">
        <v>8</v>
      </c>
      <c r="D33" s="22">
        <v>1</v>
      </c>
      <c r="E33" s="30">
        <v>600</v>
      </c>
      <c r="F33" s="9">
        <f t="shared" si="1"/>
        <v>600</v>
      </c>
      <c r="G33" s="21"/>
    </row>
    <row r="34" spans="1:9">
      <c r="A34" s="23" t="s">
        <v>44</v>
      </c>
      <c r="B34" s="20"/>
      <c r="C34" s="21" t="s">
        <v>10</v>
      </c>
      <c r="D34" s="22">
        <v>1</v>
      </c>
      <c r="E34" s="30">
        <v>600</v>
      </c>
      <c r="F34" s="9">
        <f t="shared" si="1"/>
        <v>600</v>
      </c>
      <c r="G34" s="21"/>
      <c r="I34">
        <f>25*3*75/2780*500</f>
        <v>1011.6906474820145</v>
      </c>
    </row>
    <row r="35" spans="1:9">
      <c r="A35" s="23" t="s">
        <v>29</v>
      </c>
      <c r="B35" s="20"/>
      <c r="C35" s="21" t="s">
        <v>9</v>
      </c>
      <c r="D35" s="22">
        <v>4</v>
      </c>
      <c r="E35" s="30">
        <v>150</v>
      </c>
      <c r="F35" s="9">
        <f t="shared" si="1"/>
        <v>600</v>
      </c>
      <c r="G35" s="21"/>
    </row>
    <row r="36" spans="1:9">
      <c r="A36" s="23" t="s">
        <v>38</v>
      </c>
      <c r="B36" s="20"/>
      <c r="C36" s="21" t="s">
        <v>9</v>
      </c>
      <c r="D36" s="22">
        <v>2</v>
      </c>
      <c r="E36" s="30">
        <v>600</v>
      </c>
      <c r="F36" s="9">
        <f t="shared" si="1"/>
        <v>1200</v>
      </c>
      <c r="G36" s="21"/>
    </row>
    <row r="37" spans="1:9">
      <c r="A37" s="23" t="s">
        <v>32</v>
      </c>
      <c r="B37" s="20"/>
      <c r="C37" s="21" t="s">
        <v>35</v>
      </c>
      <c r="D37" s="22">
        <v>1</v>
      </c>
      <c r="E37" s="30">
        <v>1500</v>
      </c>
      <c r="F37" s="9">
        <f t="shared" si="1"/>
        <v>1500</v>
      </c>
      <c r="G37" s="21"/>
    </row>
    <row r="38" spans="1:9">
      <c r="A38" s="23" t="s">
        <v>39</v>
      </c>
      <c r="B38" s="20"/>
      <c r="C38" s="21" t="s">
        <v>35</v>
      </c>
      <c r="D38" s="22">
        <v>1</v>
      </c>
      <c r="E38" s="30">
        <v>500</v>
      </c>
      <c r="F38" s="9">
        <f t="shared" si="1"/>
        <v>500</v>
      </c>
      <c r="G38" s="21"/>
    </row>
    <row r="39" spans="1:9">
      <c r="A39" s="23" t="s">
        <v>43</v>
      </c>
      <c r="B39" s="20"/>
      <c r="C39" s="21" t="s">
        <v>40</v>
      </c>
      <c r="D39" s="22">
        <v>2</v>
      </c>
      <c r="E39" s="30">
        <v>3000</v>
      </c>
      <c r="F39" s="9">
        <f t="shared" si="1"/>
        <v>6000</v>
      </c>
      <c r="G39" s="21"/>
    </row>
    <row r="40" spans="1:9">
      <c r="A40" s="23" t="s">
        <v>31</v>
      </c>
      <c r="B40" s="20"/>
      <c r="C40" s="21" t="s">
        <v>8</v>
      </c>
      <c r="D40" s="22">
        <v>1</v>
      </c>
      <c r="E40" s="30">
        <v>900</v>
      </c>
      <c r="F40" s="9">
        <f t="shared" si="1"/>
        <v>900</v>
      </c>
      <c r="G40" s="21"/>
    </row>
    <row r="41" spans="1:9">
      <c r="A41" s="5" t="s">
        <v>21</v>
      </c>
      <c r="B41" s="5"/>
      <c r="C41" s="10" t="s">
        <v>22</v>
      </c>
      <c r="D41" s="14">
        <v>0.25</v>
      </c>
      <c r="E41" s="29">
        <v>2000</v>
      </c>
      <c r="F41" s="9">
        <f t="shared" si="1"/>
        <v>500</v>
      </c>
      <c r="G41" s="10"/>
    </row>
    <row r="42" spans="1:9">
      <c r="A42" s="15" t="s">
        <v>23</v>
      </c>
      <c r="B42" s="6"/>
      <c r="C42" s="10" t="s">
        <v>22</v>
      </c>
      <c r="D42" s="14">
        <v>0.25</v>
      </c>
      <c r="E42" s="29">
        <v>1500</v>
      </c>
      <c r="F42" s="9">
        <f t="shared" si="1"/>
        <v>375</v>
      </c>
      <c r="G42" s="10"/>
    </row>
    <row r="43" spans="1:9">
      <c r="A43" s="5" t="s">
        <v>24</v>
      </c>
      <c r="B43" s="5"/>
      <c r="C43" s="10" t="s">
        <v>8</v>
      </c>
      <c r="D43" s="9">
        <v>1</v>
      </c>
      <c r="E43" s="29">
        <v>500</v>
      </c>
      <c r="F43" s="9">
        <f t="shared" si="1"/>
        <v>500</v>
      </c>
      <c r="G43" s="10"/>
    </row>
    <row r="44" spans="1:9">
      <c r="A44" s="5" t="s">
        <v>25</v>
      </c>
      <c r="B44" s="5"/>
      <c r="C44" s="10" t="s">
        <v>8</v>
      </c>
      <c r="D44" s="9">
        <v>1</v>
      </c>
      <c r="E44" s="29">
        <v>100</v>
      </c>
      <c r="F44" s="9">
        <f t="shared" si="1"/>
        <v>100</v>
      </c>
      <c r="G44" s="10"/>
    </row>
    <row r="45" spans="1:9">
      <c r="A45" s="1"/>
      <c r="B45" s="16"/>
      <c r="C45" s="16"/>
      <c r="D45" s="16"/>
      <c r="E45" s="17" t="s">
        <v>26</v>
      </c>
      <c r="F45" s="18">
        <f>SUM(F27:F44)</f>
        <v>25649.870000000003</v>
      </c>
      <c r="G45" s="10"/>
    </row>
    <row r="47" spans="1:9">
      <c r="A47" s="1" t="s">
        <v>33</v>
      </c>
      <c r="B47" s="43" t="s">
        <v>0</v>
      </c>
      <c r="C47" s="43"/>
      <c r="D47" s="19" t="s">
        <v>52</v>
      </c>
      <c r="E47" s="2"/>
      <c r="F47" s="2"/>
      <c r="G47" s="3" t="s">
        <v>11</v>
      </c>
    </row>
    <row r="48" spans="1:9">
      <c r="A48" s="4" t="s">
        <v>1</v>
      </c>
      <c r="B48" s="4" t="s">
        <v>2</v>
      </c>
      <c r="C48" s="4" t="s">
        <v>3</v>
      </c>
      <c r="D48" s="4" t="s">
        <v>4</v>
      </c>
      <c r="E48" s="4" t="s">
        <v>5</v>
      </c>
      <c r="F48" s="4" t="s">
        <v>6</v>
      </c>
      <c r="G48" s="4" t="s">
        <v>7</v>
      </c>
    </row>
    <row r="49" spans="1:10">
      <c r="A49" s="5" t="s">
        <v>12</v>
      </c>
      <c r="B49" s="6"/>
      <c r="C49" s="7" t="s">
        <v>13</v>
      </c>
      <c r="D49" s="8">
        <f>J49</f>
        <v>0.51200000000000012</v>
      </c>
      <c r="E49" s="29">
        <v>450</v>
      </c>
      <c r="F49" s="9">
        <f>D49*E49</f>
        <v>230.40000000000006</v>
      </c>
      <c r="G49" s="10"/>
      <c r="J49">
        <f>0.8*0.8*0.8</f>
        <v>0.51200000000000012</v>
      </c>
    </row>
    <row r="50" spans="1:10">
      <c r="A50" s="5" t="s">
        <v>14</v>
      </c>
      <c r="B50" s="6"/>
      <c r="C50" s="7" t="s">
        <v>13</v>
      </c>
      <c r="D50" s="8">
        <f>J50</f>
        <v>4.8999999999999995E-2</v>
      </c>
      <c r="E50" s="29">
        <v>1800</v>
      </c>
      <c r="F50" s="9">
        <f t="shared" ref="F50:F66" si="2">D50*E50</f>
        <v>88.199999999999989</v>
      </c>
      <c r="G50" s="10"/>
      <c r="J50">
        <f>0.7*0.7*0.1</f>
        <v>4.8999999999999995E-2</v>
      </c>
    </row>
    <row r="51" spans="1:10">
      <c r="A51" s="11" t="s">
        <v>15</v>
      </c>
      <c r="B51" s="6"/>
      <c r="C51" s="12" t="s">
        <v>16</v>
      </c>
      <c r="D51" s="8">
        <f>J52</f>
        <v>0.10500000000000001</v>
      </c>
      <c r="E51" s="29">
        <v>600</v>
      </c>
      <c r="F51" s="9">
        <f t="shared" si="2"/>
        <v>63.000000000000007</v>
      </c>
      <c r="G51" s="10"/>
      <c r="J51">
        <f>((0.7*0.1*4)+(0.5*0.4*4)+(0.25*0.08*0.4))</f>
        <v>1.0880000000000001</v>
      </c>
    </row>
    <row r="52" spans="1:10">
      <c r="A52" s="5" t="s">
        <v>17</v>
      </c>
      <c r="B52" s="13"/>
      <c r="C52" s="12" t="s">
        <v>13</v>
      </c>
      <c r="D52" s="8">
        <f>J52</f>
        <v>0.10500000000000001</v>
      </c>
      <c r="E52" s="29">
        <v>2000</v>
      </c>
      <c r="F52" s="9">
        <f t="shared" si="2"/>
        <v>210.00000000000003</v>
      </c>
      <c r="G52" s="10"/>
      <c r="J52">
        <f>((0.5*0.5*0.4)+(0.25*0.25*0.08))</f>
        <v>0.10500000000000001</v>
      </c>
    </row>
    <row r="53" spans="1:10">
      <c r="A53" s="5" t="s">
        <v>36</v>
      </c>
      <c r="B53" s="5"/>
      <c r="C53" s="10" t="s">
        <v>8</v>
      </c>
      <c r="D53" s="14">
        <v>1</v>
      </c>
      <c r="E53" s="29">
        <v>150</v>
      </c>
      <c r="F53" s="9">
        <f t="shared" si="2"/>
        <v>150</v>
      </c>
      <c r="G53" s="10"/>
    </row>
    <row r="54" spans="1:10">
      <c r="A54" s="20" t="s">
        <v>37</v>
      </c>
      <c r="B54" s="20"/>
      <c r="C54" s="21" t="s">
        <v>18</v>
      </c>
      <c r="D54" s="22">
        <v>1</v>
      </c>
      <c r="E54" s="30">
        <f>I54</f>
        <v>11533.273381294965</v>
      </c>
      <c r="F54" s="9">
        <f t="shared" si="2"/>
        <v>11533.273381294965</v>
      </c>
      <c r="G54" s="21"/>
      <c r="I54">
        <f>15*15*285/2780*500</f>
        <v>11533.273381294965</v>
      </c>
    </row>
    <row r="55" spans="1:10">
      <c r="A55" s="20" t="s">
        <v>19</v>
      </c>
      <c r="B55" s="20"/>
      <c r="C55" s="21" t="s">
        <v>8</v>
      </c>
      <c r="D55" s="22">
        <v>1</v>
      </c>
      <c r="E55" s="30">
        <v>600</v>
      </c>
      <c r="F55" s="9">
        <f t="shared" si="2"/>
        <v>600</v>
      </c>
      <c r="G55" s="21"/>
    </row>
    <row r="56" spans="1:10">
      <c r="A56" s="23" t="s">
        <v>44</v>
      </c>
      <c r="B56" s="20"/>
      <c r="C56" s="21" t="s">
        <v>10</v>
      </c>
      <c r="D56" s="22">
        <v>3</v>
      </c>
      <c r="E56" s="30">
        <v>600</v>
      </c>
      <c r="F56" s="9">
        <f t="shared" si="2"/>
        <v>1800</v>
      </c>
      <c r="G56" s="21"/>
      <c r="I56">
        <f>25*3*75/2780*500</f>
        <v>1011.6906474820145</v>
      </c>
    </row>
    <row r="57" spans="1:10">
      <c r="A57" s="23" t="s">
        <v>29</v>
      </c>
      <c r="B57" s="20"/>
      <c r="C57" s="21" t="s">
        <v>9</v>
      </c>
      <c r="D57" s="22">
        <v>4</v>
      </c>
      <c r="E57" s="30">
        <v>150</v>
      </c>
      <c r="F57" s="9">
        <f t="shared" si="2"/>
        <v>600</v>
      </c>
      <c r="G57" s="21"/>
    </row>
    <row r="58" spans="1:10">
      <c r="A58" s="23" t="s">
        <v>38</v>
      </c>
      <c r="B58" s="20"/>
      <c r="C58" s="21" t="s">
        <v>9</v>
      </c>
      <c r="D58" s="22">
        <v>3</v>
      </c>
      <c r="E58" s="30">
        <v>600</v>
      </c>
      <c r="F58" s="9">
        <f t="shared" si="2"/>
        <v>1800</v>
      </c>
      <c r="G58" s="21"/>
    </row>
    <row r="59" spans="1:10">
      <c r="A59" s="23" t="s">
        <v>32</v>
      </c>
      <c r="B59" s="20"/>
      <c r="C59" s="21" t="s">
        <v>35</v>
      </c>
      <c r="D59" s="22">
        <v>1</v>
      </c>
      <c r="E59" s="30">
        <v>1500</v>
      </c>
      <c r="F59" s="9">
        <f t="shared" si="2"/>
        <v>1500</v>
      </c>
      <c r="G59" s="21"/>
    </row>
    <row r="60" spans="1:10">
      <c r="A60" s="23" t="s">
        <v>39</v>
      </c>
      <c r="B60" s="20"/>
      <c r="C60" s="21" t="s">
        <v>35</v>
      </c>
      <c r="D60" s="22">
        <v>1</v>
      </c>
      <c r="E60" s="30">
        <v>800</v>
      </c>
      <c r="F60" s="9">
        <f t="shared" si="2"/>
        <v>800</v>
      </c>
      <c r="G60" s="21"/>
    </row>
    <row r="61" spans="1:10">
      <c r="A61" s="23" t="s">
        <v>43</v>
      </c>
      <c r="B61" s="20"/>
      <c r="C61" s="21" t="s">
        <v>40</v>
      </c>
      <c r="D61" s="22">
        <v>3</v>
      </c>
      <c r="E61" s="30">
        <v>500</v>
      </c>
      <c r="F61" s="9">
        <f t="shared" si="2"/>
        <v>1500</v>
      </c>
      <c r="G61" s="21"/>
    </row>
    <row r="62" spans="1:10">
      <c r="A62" s="23" t="s">
        <v>31</v>
      </c>
      <c r="B62" s="20"/>
      <c r="C62" s="21" t="s">
        <v>8</v>
      </c>
      <c r="D62" s="22">
        <v>1</v>
      </c>
      <c r="E62" s="30">
        <v>900</v>
      </c>
      <c r="F62" s="9">
        <f t="shared" si="2"/>
        <v>900</v>
      </c>
      <c r="G62" s="21"/>
    </row>
    <row r="63" spans="1:10">
      <c r="A63" s="5" t="s">
        <v>21</v>
      </c>
      <c r="B63" s="5"/>
      <c r="C63" s="10" t="s">
        <v>22</v>
      </c>
      <c r="D63" s="14">
        <v>0.25</v>
      </c>
      <c r="E63" s="29">
        <v>2000</v>
      </c>
      <c r="F63" s="9">
        <f t="shared" si="2"/>
        <v>500</v>
      </c>
      <c r="G63" s="10"/>
    </row>
    <row r="64" spans="1:10">
      <c r="A64" s="15" t="s">
        <v>23</v>
      </c>
      <c r="B64" s="6"/>
      <c r="C64" s="10" t="s">
        <v>22</v>
      </c>
      <c r="D64" s="14">
        <v>0.25</v>
      </c>
      <c r="E64" s="29">
        <v>1500</v>
      </c>
      <c r="F64" s="9">
        <f t="shared" si="2"/>
        <v>375</v>
      </c>
      <c r="G64" s="10"/>
    </row>
    <row r="65" spans="1:10">
      <c r="A65" s="5" t="s">
        <v>24</v>
      </c>
      <c r="B65" s="5"/>
      <c r="C65" s="10" t="s">
        <v>8</v>
      </c>
      <c r="D65" s="9">
        <v>1</v>
      </c>
      <c r="E65" s="29">
        <v>500</v>
      </c>
      <c r="F65" s="9">
        <f t="shared" si="2"/>
        <v>500</v>
      </c>
      <c r="G65" s="10"/>
    </row>
    <row r="66" spans="1:10">
      <c r="A66" s="5" t="s">
        <v>25</v>
      </c>
      <c r="B66" s="5"/>
      <c r="C66" s="10" t="s">
        <v>8</v>
      </c>
      <c r="D66" s="9">
        <v>1</v>
      </c>
      <c r="E66" s="29">
        <v>100</v>
      </c>
      <c r="F66" s="9">
        <f t="shared" si="2"/>
        <v>100</v>
      </c>
      <c r="G66" s="10"/>
    </row>
    <row r="67" spans="1:10">
      <c r="A67" s="1"/>
      <c r="B67" s="16"/>
      <c r="C67" s="16"/>
      <c r="D67" s="16"/>
      <c r="E67" s="17" t="s">
        <v>26</v>
      </c>
      <c r="F67" s="18">
        <f>SUM(F49:F66)</f>
        <v>23249.873381294965</v>
      </c>
      <c r="G67" s="10"/>
    </row>
    <row r="68" spans="1:10">
      <c r="A68" s="25"/>
      <c r="B68" s="25"/>
      <c r="C68" s="25"/>
      <c r="D68" s="25"/>
      <c r="E68" s="26"/>
      <c r="F68" s="27"/>
      <c r="G68" s="28"/>
    </row>
    <row r="69" spans="1:10">
      <c r="A69" s="25"/>
      <c r="B69" s="25"/>
      <c r="C69" s="25"/>
      <c r="D69" s="25"/>
      <c r="E69" s="26"/>
      <c r="F69" s="27"/>
      <c r="G69" s="28"/>
    </row>
    <row r="71" spans="1:10">
      <c r="A71" s="1" t="s">
        <v>33</v>
      </c>
      <c r="B71" s="43" t="s">
        <v>0</v>
      </c>
      <c r="C71" s="43"/>
      <c r="D71" s="19" t="s">
        <v>53</v>
      </c>
      <c r="E71" s="2"/>
      <c r="F71" s="2"/>
      <c r="G71" s="3" t="s">
        <v>11</v>
      </c>
    </row>
    <row r="72" spans="1:10">
      <c r="A72" s="4" t="s">
        <v>1</v>
      </c>
      <c r="B72" s="4" t="s">
        <v>2</v>
      </c>
      <c r="C72" s="4" t="s">
        <v>3</v>
      </c>
      <c r="D72" s="4" t="s">
        <v>4</v>
      </c>
      <c r="E72" s="4" t="s">
        <v>5</v>
      </c>
      <c r="F72" s="4" t="s">
        <v>6</v>
      </c>
      <c r="G72" s="4" t="s">
        <v>7</v>
      </c>
    </row>
    <row r="73" spans="1:10">
      <c r="A73" s="5" t="s">
        <v>12</v>
      </c>
      <c r="B73" s="6"/>
      <c r="C73" s="7" t="s">
        <v>13</v>
      </c>
      <c r="D73" s="8">
        <f>J73</f>
        <v>0.51200000000000012</v>
      </c>
      <c r="E73" s="29">
        <v>450</v>
      </c>
      <c r="F73" s="9">
        <f>D73*E73</f>
        <v>230.40000000000006</v>
      </c>
      <c r="G73" s="10"/>
      <c r="J73">
        <f>0.8*0.8*0.8</f>
        <v>0.51200000000000012</v>
      </c>
    </row>
    <row r="74" spans="1:10">
      <c r="A74" s="5" t="s">
        <v>14</v>
      </c>
      <c r="B74" s="6"/>
      <c r="C74" s="7" t="s">
        <v>13</v>
      </c>
      <c r="D74" s="8">
        <f>J74</f>
        <v>4.8999999999999995E-2</v>
      </c>
      <c r="E74" s="29">
        <v>1800</v>
      </c>
      <c r="F74" s="9">
        <f t="shared" ref="F74:F90" si="3">D74*E74</f>
        <v>88.199999999999989</v>
      </c>
      <c r="G74" s="10"/>
      <c r="J74">
        <f>0.7*0.7*0.1</f>
        <v>4.8999999999999995E-2</v>
      </c>
    </row>
    <row r="75" spans="1:10">
      <c r="A75" s="11" t="s">
        <v>15</v>
      </c>
      <c r="B75" s="6"/>
      <c r="C75" s="12" t="s">
        <v>16</v>
      </c>
      <c r="D75" s="8">
        <f>J76</f>
        <v>0.10500000000000001</v>
      </c>
      <c r="E75" s="29">
        <v>600</v>
      </c>
      <c r="F75" s="9">
        <f t="shared" si="3"/>
        <v>63.000000000000007</v>
      </c>
      <c r="G75" s="10"/>
      <c r="J75">
        <f>((0.7*0.1*4)+(0.5*0.4*4)+(0.25*0.08*0.4))</f>
        <v>1.0880000000000001</v>
      </c>
    </row>
    <row r="76" spans="1:10">
      <c r="A76" s="5" t="s">
        <v>17</v>
      </c>
      <c r="B76" s="13"/>
      <c r="C76" s="12" t="s">
        <v>13</v>
      </c>
      <c r="D76" s="8">
        <f>J76</f>
        <v>0.10500000000000001</v>
      </c>
      <c r="E76" s="29">
        <v>2000</v>
      </c>
      <c r="F76" s="9">
        <f t="shared" si="3"/>
        <v>210.00000000000003</v>
      </c>
      <c r="G76" s="10"/>
      <c r="J76">
        <f>((0.5*0.5*0.4)+(0.25*0.25*0.08))</f>
        <v>0.10500000000000001</v>
      </c>
    </row>
    <row r="77" spans="1:10">
      <c r="A77" s="5" t="s">
        <v>36</v>
      </c>
      <c r="B77" s="5"/>
      <c r="C77" s="10" t="s">
        <v>8</v>
      </c>
      <c r="D77" s="14">
        <v>1</v>
      </c>
      <c r="E77" s="29">
        <v>150</v>
      </c>
      <c r="F77" s="9">
        <f t="shared" si="3"/>
        <v>150</v>
      </c>
      <c r="G77" s="10"/>
    </row>
    <row r="78" spans="1:10">
      <c r="A78" s="20" t="s">
        <v>37</v>
      </c>
      <c r="B78" s="20"/>
      <c r="C78" s="21" t="s">
        <v>18</v>
      </c>
      <c r="D78" s="22">
        <v>1</v>
      </c>
      <c r="E78" s="30">
        <f>I78</f>
        <v>11533.273381294965</v>
      </c>
      <c r="F78" s="9">
        <f t="shared" si="3"/>
        <v>11533.273381294965</v>
      </c>
      <c r="G78" s="21"/>
      <c r="I78">
        <f>15*15*285/2780*500</f>
        <v>11533.273381294965</v>
      </c>
    </row>
    <row r="79" spans="1:10">
      <c r="A79" s="20" t="s">
        <v>19</v>
      </c>
      <c r="B79" s="20"/>
      <c r="C79" s="21" t="s">
        <v>8</v>
      </c>
      <c r="D79" s="22">
        <v>1</v>
      </c>
      <c r="E79" s="30">
        <v>600</v>
      </c>
      <c r="F79" s="9">
        <f t="shared" si="3"/>
        <v>600</v>
      </c>
      <c r="G79" s="21"/>
    </row>
    <row r="80" spans="1:10">
      <c r="A80" s="23" t="s">
        <v>44</v>
      </c>
      <c r="B80" s="20"/>
      <c r="C80" s="21" t="s">
        <v>10</v>
      </c>
      <c r="D80" s="22">
        <v>4</v>
      </c>
      <c r="E80" s="30">
        <v>600</v>
      </c>
      <c r="F80" s="9">
        <f t="shared" si="3"/>
        <v>2400</v>
      </c>
      <c r="G80" s="21"/>
      <c r="I80">
        <f>25*3*75/2780*500</f>
        <v>1011.6906474820145</v>
      </c>
    </row>
    <row r="81" spans="1:7">
      <c r="A81" s="23" t="s">
        <v>29</v>
      </c>
      <c r="B81" s="20"/>
      <c r="C81" s="21" t="s">
        <v>9</v>
      </c>
      <c r="D81" s="22">
        <v>4</v>
      </c>
      <c r="E81" s="30">
        <v>150</v>
      </c>
      <c r="F81" s="9">
        <f t="shared" si="3"/>
        <v>600</v>
      </c>
      <c r="G81" s="21"/>
    </row>
    <row r="82" spans="1:7">
      <c r="A82" s="23" t="s">
        <v>38</v>
      </c>
      <c r="B82" s="20"/>
      <c r="C82" s="21" t="s">
        <v>9</v>
      </c>
      <c r="D82" s="22">
        <v>4</v>
      </c>
      <c r="E82" s="30">
        <v>600</v>
      </c>
      <c r="F82" s="9">
        <f t="shared" si="3"/>
        <v>2400</v>
      </c>
      <c r="G82" s="21"/>
    </row>
    <row r="83" spans="1:7">
      <c r="A83" s="23" t="s">
        <v>32</v>
      </c>
      <c r="B83" s="20"/>
      <c r="C83" s="21" t="s">
        <v>35</v>
      </c>
      <c r="D83" s="22">
        <v>1</v>
      </c>
      <c r="E83" s="30">
        <v>1500</v>
      </c>
      <c r="F83" s="9">
        <f t="shared" si="3"/>
        <v>1500</v>
      </c>
      <c r="G83" s="21"/>
    </row>
    <row r="84" spans="1:7">
      <c r="A84" s="23" t="s">
        <v>39</v>
      </c>
      <c r="B84" s="20"/>
      <c r="C84" s="21" t="s">
        <v>35</v>
      </c>
      <c r="D84" s="22">
        <v>1</v>
      </c>
      <c r="E84" s="30">
        <v>800</v>
      </c>
      <c r="F84" s="9">
        <f t="shared" si="3"/>
        <v>800</v>
      </c>
      <c r="G84" s="21"/>
    </row>
    <row r="85" spans="1:7">
      <c r="A85" s="23" t="s">
        <v>43</v>
      </c>
      <c r="B85" s="20"/>
      <c r="C85" s="21" t="s">
        <v>40</v>
      </c>
      <c r="D85" s="22">
        <v>4</v>
      </c>
      <c r="E85" s="30">
        <v>500</v>
      </c>
      <c r="F85" s="9">
        <f t="shared" si="3"/>
        <v>2000</v>
      </c>
      <c r="G85" s="21"/>
    </row>
    <row r="86" spans="1:7">
      <c r="A86" s="23" t="s">
        <v>31</v>
      </c>
      <c r="B86" s="20"/>
      <c r="C86" s="21" t="s">
        <v>8</v>
      </c>
      <c r="D86" s="22">
        <v>1</v>
      </c>
      <c r="E86" s="30">
        <v>900</v>
      </c>
      <c r="F86" s="9">
        <f t="shared" si="3"/>
        <v>900</v>
      </c>
      <c r="G86" s="21"/>
    </row>
    <row r="87" spans="1:7">
      <c r="A87" s="5" t="s">
        <v>21</v>
      </c>
      <c r="B87" s="5"/>
      <c r="C87" s="10" t="s">
        <v>22</v>
      </c>
      <c r="D87" s="14">
        <v>0.25</v>
      </c>
      <c r="E87" s="29">
        <v>2000</v>
      </c>
      <c r="F87" s="9">
        <f t="shared" si="3"/>
        <v>500</v>
      </c>
      <c r="G87" s="10"/>
    </row>
    <row r="88" spans="1:7">
      <c r="A88" s="15" t="s">
        <v>23</v>
      </c>
      <c r="B88" s="6"/>
      <c r="C88" s="10" t="s">
        <v>22</v>
      </c>
      <c r="D88" s="14">
        <v>0.25</v>
      </c>
      <c r="E88" s="29">
        <v>1500</v>
      </c>
      <c r="F88" s="9">
        <f t="shared" si="3"/>
        <v>375</v>
      </c>
      <c r="G88" s="10"/>
    </row>
    <row r="89" spans="1:7">
      <c r="A89" s="5" t="s">
        <v>24</v>
      </c>
      <c r="B89" s="5"/>
      <c r="C89" s="10" t="s">
        <v>8</v>
      </c>
      <c r="D89" s="9">
        <v>1</v>
      </c>
      <c r="E89" s="29">
        <v>500</v>
      </c>
      <c r="F89" s="9">
        <f t="shared" si="3"/>
        <v>500</v>
      </c>
      <c r="G89" s="10"/>
    </row>
    <row r="90" spans="1:7">
      <c r="A90" s="5" t="s">
        <v>25</v>
      </c>
      <c r="B90" s="5"/>
      <c r="C90" s="10" t="s">
        <v>8</v>
      </c>
      <c r="D90" s="9">
        <v>1</v>
      </c>
      <c r="E90" s="29">
        <v>100</v>
      </c>
      <c r="F90" s="9">
        <f t="shared" si="3"/>
        <v>100</v>
      </c>
      <c r="G90" s="10"/>
    </row>
    <row r="91" spans="1:7">
      <c r="A91" s="15"/>
      <c r="B91" s="15"/>
      <c r="C91" s="15"/>
      <c r="D91" s="15"/>
      <c r="E91" s="31" t="s">
        <v>26</v>
      </c>
      <c r="F91" s="18">
        <f>SUM(F73:F90)</f>
        <v>24949.873381294965</v>
      </c>
      <c r="G91" s="10"/>
    </row>
    <row r="92" spans="1:7">
      <c r="A92" s="25"/>
      <c r="B92" s="25"/>
      <c r="C92" s="25"/>
      <c r="D92" s="25"/>
      <c r="E92" s="26"/>
      <c r="F92" s="27"/>
      <c r="G92" s="28"/>
    </row>
    <row r="93" spans="1:7">
      <c r="A93" s="25"/>
      <c r="B93" s="25"/>
      <c r="C93" s="25"/>
      <c r="D93" s="25"/>
      <c r="E93" s="26"/>
      <c r="F93" s="27"/>
      <c r="G93" s="28"/>
    </row>
    <row r="94" spans="1:7">
      <c r="A94" s="25"/>
      <c r="B94" s="25"/>
      <c r="C94" s="25"/>
      <c r="D94" s="25"/>
      <c r="E94" s="26"/>
      <c r="F94" s="27"/>
      <c r="G94" s="28"/>
    </row>
    <row r="95" spans="1:7">
      <c r="A95" s="15" t="s">
        <v>33</v>
      </c>
      <c r="B95" s="44" t="s">
        <v>0</v>
      </c>
      <c r="C95" s="44"/>
      <c r="D95" s="32" t="s">
        <v>54</v>
      </c>
      <c r="E95" s="5"/>
      <c r="F95" s="5"/>
      <c r="G95" s="10" t="s">
        <v>11</v>
      </c>
    </row>
    <row r="96" spans="1:7">
      <c r="A96" s="4" t="s">
        <v>1</v>
      </c>
      <c r="B96" s="4" t="s">
        <v>2</v>
      </c>
      <c r="C96" s="4" t="s">
        <v>3</v>
      </c>
      <c r="D96" s="4" t="s">
        <v>4</v>
      </c>
      <c r="E96" s="4" t="s">
        <v>5</v>
      </c>
      <c r="F96" s="4" t="s">
        <v>6</v>
      </c>
      <c r="G96" s="4" t="s">
        <v>7</v>
      </c>
    </row>
    <row r="97" spans="1:10">
      <c r="A97" s="5" t="s">
        <v>12</v>
      </c>
      <c r="B97" s="6"/>
      <c r="C97" s="7" t="s">
        <v>13</v>
      </c>
      <c r="D97" s="8">
        <f>J97</f>
        <v>0.51200000000000012</v>
      </c>
      <c r="E97" s="29">
        <v>450</v>
      </c>
      <c r="F97" s="9">
        <f>D97*E97</f>
        <v>230.40000000000006</v>
      </c>
      <c r="G97" s="10"/>
      <c r="J97">
        <f>0.8*0.8*0.8</f>
        <v>0.51200000000000012</v>
      </c>
    </row>
    <row r="98" spans="1:10">
      <c r="A98" s="5" t="s">
        <v>14</v>
      </c>
      <c r="B98" s="6"/>
      <c r="C98" s="7" t="s">
        <v>13</v>
      </c>
      <c r="D98" s="8">
        <f>J98</f>
        <v>4.8999999999999995E-2</v>
      </c>
      <c r="E98" s="29">
        <v>1800</v>
      </c>
      <c r="F98" s="9">
        <f t="shared" ref="F98:F114" si="4">D98*E98</f>
        <v>88.199999999999989</v>
      </c>
      <c r="G98" s="10"/>
      <c r="J98">
        <f>0.7*0.7*0.1</f>
        <v>4.8999999999999995E-2</v>
      </c>
    </row>
    <row r="99" spans="1:10">
      <c r="A99" s="11" t="s">
        <v>15</v>
      </c>
      <c r="B99" s="6"/>
      <c r="C99" s="12" t="s">
        <v>16</v>
      </c>
      <c r="D99" s="8">
        <f>J100</f>
        <v>0.10500000000000001</v>
      </c>
      <c r="E99" s="29">
        <v>600</v>
      </c>
      <c r="F99" s="9">
        <f t="shared" si="4"/>
        <v>63.000000000000007</v>
      </c>
      <c r="G99" s="10"/>
      <c r="J99">
        <f>((0.7*0.1*4)+(0.5*0.4*4)+(0.25*0.08*0.4))</f>
        <v>1.0880000000000001</v>
      </c>
    </row>
    <row r="100" spans="1:10">
      <c r="A100" s="5" t="s">
        <v>17</v>
      </c>
      <c r="B100" s="13"/>
      <c r="C100" s="12" t="s">
        <v>13</v>
      </c>
      <c r="D100" s="8">
        <f>J100</f>
        <v>0.10500000000000001</v>
      </c>
      <c r="E100" s="29">
        <v>2000</v>
      </c>
      <c r="F100" s="9">
        <f t="shared" si="4"/>
        <v>210.00000000000003</v>
      </c>
      <c r="G100" s="10"/>
      <c r="J100">
        <f>((0.5*0.5*0.4)+(0.25*0.25*0.08))</f>
        <v>0.10500000000000001</v>
      </c>
    </row>
    <row r="101" spans="1:10">
      <c r="A101" s="5" t="s">
        <v>36</v>
      </c>
      <c r="B101" s="5"/>
      <c r="C101" s="10" t="s">
        <v>8</v>
      </c>
      <c r="D101" s="14">
        <v>1</v>
      </c>
      <c r="E101" s="29">
        <v>150</v>
      </c>
      <c r="F101" s="9">
        <f t="shared" si="4"/>
        <v>150</v>
      </c>
      <c r="G101" s="10"/>
    </row>
    <row r="102" spans="1:10">
      <c r="A102" s="20" t="s">
        <v>37</v>
      </c>
      <c r="B102" s="20"/>
      <c r="C102" s="21" t="s">
        <v>18</v>
      </c>
      <c r="D102" s="22">
        <v>1</v>
      </c>
      <c r="E102" s="30">
        <f>I102</f>
        <v>11533.273381294965</v>
      </c>
      <c r="F102" s="9">
        <f t="shared" si="4"/>
        <v>11533.273381294965</v>
      </c>
      <c r="G102" s="21"/>
      <c r="I102">
        <f>15*15*285/2780*500</f>
        <v>11533.273381294965</v>
      </c>
    </row>
    <row r="103" spans="1:10">
      <c r="A103" s="20" t="s">
        <v>19</v>
      </c>
      <c r="B103" s="20"/>
      <c r="C103" s="21" t="s">
        <v>8</v>
      </c>
      <c r="D103" s="22">
        <v>1</v>
      </c>
      <c r="E103" s="30">
        <v>800</v>
      </c>
      <c r="F103" s="9">
        <f t="shared" si="4"/>
        <v>800</v>
      </c>
      <c r="G103" s="21"/>
    </row>
    <row r="104" spans="1:10">
      <c r="A104" s="23" t="s">
        <v>44</v>
      </c>
      <c r="B104" s="20"/>
      <c r="C104" s="21" t="s">
        <v>10</v>
      </c>
      <c r="D104" s="22">
        <v>6</v>
      </c>
      <c r="E104" s="30">
        <v>600</v>
      </c>
      <c r="F104" s="9">
        <f t="shared" si="4"/>
        <v>3600</v>
      </c>
      <c r="G104" s="21"/>
      <c r="I104">
        <f>25*3*75/2780*500</f>
        <v>1011.6906474820145</v>
      </c>
    </row>
    <row r="105" spans="1:10">
      <c r="A105" s="23" t="s">
        <v>29</v>
      </c>
      <c r="B105" s="20"/>
      <c r="C105" s="21" t="s">
        <v>9</v>
      </c>
      <c r="D105" s="22">
        <v>6</v>
      </c>
      <c r="E105" s="30">
        <v>150</v>
      </c>
      <c r="F105" s="9">
        <f t="shared" si="4"/>
        <v>900</v>
      </c>
      <c r="G105" s="21"/>
    </row>
    <row r="106" spans="1:10">
      <c r="A106" s="23" t="s">
        <v>38</v>
      </c>
      <c r="B106" s="20"/>
      <c r="C106" s="21" t="s">
        <v>9</v>
      </c>
      <c r="D106" s="22">
        <v>6</v>
      </c>
      <c r="E106" s="30">
        <v>600</v>
      </c>
      <c r="F106" s="9">
        <f t="shared" si="4"/>
        <v>3600</v>
      </c>
      <c r="G106" s="21"/>
    </row>
    <row r="107" spans="1:10">
      <c r="A107" s="23" t="s">
        <v>32</v>
      </c>
      <c r="B107" s="20"/>
      <c r="C107" s="21" t="s">
        <v>35</v>
      </c>
      <c r="D107" s="22">
        <v>1</v>
      </c>
      <c r="E107" s="30">
        <v>1500</v>
      </c>
      <c r="F107" s="9">
        <f t="shared" si="4"/>
        <v>1500</v>
      </c>
      <c r="G107" s="21"/>
    </row>
    <row r="108" spans="1:10">
      <c r="A108" s="23" t="s">
        <v>39</v>
      </c>
      <c r="B108" s="20"/>
      <c r="C108" s="21" t="s">
        <v>35</v>
      </c>
      <c r="D108" s="22">
        <v>1</v>
      </c>
      <c r="E108" s="30">
        <v>800</v>
      </c>
      <c r="F108" s="9">
        <f t="shared" si="4"/>
        <v>800</v>
      </c>
      <c r="G108" s="21"/>
    </row>
    <row r="109" spans="1:10">
      <c r="A109" s="23" t="s">
        <v>43</v>
      </c>
      <c r="B109" s="20"/>
      <c r="C109" s="21" t="s">
        <v>40</v>
      </c>
      <c r="D109" s="22">
        <v>6</v>
      </c>
      <c r="E109" s="30">
        <v>500</v>
      </c>
      <c r="F109" s="9">
        <f t="shared" si="4"/>
        <v>3000</v>
      </c>
      <c r="G109" s="21"/>
    </row>
    <row r="110" spans="1:10">
      <c r="A110" s="23" t="s">
        <v>31</v>
      </c>
      <c r="B110" s="20"/>
      <c r="C110" s="21" t="s">
        <v>8</v>
      </c>
      <c r="D110" s="22">
        <v>1</v>
      </c>
      <c r="E110" s="30">
        <v>900</v>
      </c>
      <c r="F110" s="9">
        <f t="shared" si="4"/>
        <v>900</v>
      </c>
      <c r="G110" s="21"/>
    </row>
    <row r="111" spans="1:10">
      <c r="A111" s="5" t="s">
        <v>21</v>
      </c>
      <c r="B111" s="5"/>
      <c r="C111" s="10" t="s">
        <v>22</v>
      </c>
      <c r="D111" s="14">
        <v>0.25</v>
      </c>
      <c r="E111" s="29">
        <v>2000</v>
      </c>
      <c r="F111" s="9">
        <f t="shared" si="4"/>
        <v>500</v>
      </c>
      <c r="G111" s="10"/>
    </row>
    <row r="112" spans="1:10">
      <c r="A112" s="15" t="s">
        <v>23</v>
      </c>
      <c r="B112" s="6"/>
      <c r="C112" s="10" t="s">
        <v>22</v>
      </c>
      <c r="D112" s="14">
        <v>0.25</v>
      </c>
      <c r="E112" s="29">
        <v>1500</v>
      </c>
      <c r="F112" s="9">
        <f t="shared" si="4"/>
        <v>375</v>
      </c>
      <c r="G112" s="10"/>
    </row>
    <row r="113" spans="1:10">
      <c r="A113" s="5" t="s">
        <v>24</v>
      </c>
      <c r="B113" s="5"/>
      <c r="C113" s="10" t="s">
        <v>8</v>
      </c>
      <c r="D113" s="9">
        <v>1</v>
      </c>
      <c r="E113" s="29">
        <v>500</v>
      </c>
      <c r="F113" s="9">
        <f t="shared" si="4"/>
        <v>500</v>
      </c>
      <c r="G113" s="10"/>
    </row>
    <row r="114" spans="1:10">
      <c r="A114" s="5" t="s">
        <v>25</v>
      </c>
      <c r="B114" s="5"/>
      <c r="C114" s="10" t="s">
        <v>8</v>
      </c>
      <c r="D114" s="9">
        <v>1</v>
      </c>
      <c r="E114" s="29">
        <v>100</v>
      </c>
      <c r="F114" s="9">
        <f t="shared" si="4"/>
        <v>100</v>
      </c>
      <c r="G114" s="10"/>
    </row>
    <row r="115" spans="1:10">
      <c r="A115" s="39"/>
      <c r="B115" s="40"/>
      <c r="C115" s="40"/>
      <c r="D115" s="40"/>
      <c r="E115" s="41" t="s">
        <v>26</v>
      </c>
      <c r="F115" s="33">
        <f>SUM(F97:F114)</f>
        <v>28849.873381294965</v>
      </c>
      <c r="G115" s="34"/>
    </row>
    <row r="116" spans="1:10">
      <c r="A116" s="25"/>
      <c r="B116" s="25"/>
      <c r="C116" s="25"/>
      <c r="D116" s="25"/>
      <c r="E116" s="26"/>
      <c r="F116" s="27"/>
      <c r="G116" s="28"/>
    </row>
    <row r="117" spans="1:10">
      <c r="A117" s="25"/>
      <c r="B117" s="25"/>
      <c r="C117" s="25"/>
      <c r="D117" s="25"/>
      <c r="E117" s="26"/>
      <c r="F117" s="27"/>
      <c r="G117" s="28"/>
    </row>
    <row r="118" spans="1:10">
      <c r="A118" s="25"/>
      <c r="B118" s="25"/>
      <c r="C118" s="25"/>
      <c r="D118" s="25"/>
      <c r="E118" s="26"/>
      <c r="F118" s="27"/>
      <c r="G118" s="28"/>
    </row>
    <row r="119" spans="1:10">
      <c r="A119" s="15" t="s">
        <v>33</v>
      </c>
      <c r="B119" s="44" t="s">
        <v>0</v>
      </c>
      <c r="C119" s="44"/>
      <c r="D119" s="32" t="s">
        <v>55</v>
      </c>
      <c r="E119" s="5"/>
      <c r="F119" s="5"/>
      <c r="G119" s="10" t="s">
        <v>11</v>
      </c>
    </row>
    <row r="120" spans="1:10">
      <c r="A120" s="4" t="s">
        <v>1</v>
      </c>
      <c r="B120" s="4" t="s">
        <v>2</v>
      </c>
      <c r="C120" s="4" t="s">
        <v>3</v>
      </c>
      <c r="D120" s="4" t="s">
        <v>4</v>
      </c>
      <c r="E120" s="4" t="s">
        <v>5</v>
      </c>
      <c r="F120" s="4" t="s">
        <v>6</v>
      </c>
      <c r="G120" s="4" t="s">
        <v>7</v>
      </c>
    </row>
    <row r="121" spans="1:10">
      <c r="A121" s="5" t="s">
        <v>12</v>
      </c>
      <c r="B121" s="6"/>
      <c r="C121" s="7" t="s">
        <v>13</v>
      </c>
      <c r="D121" s="8">
        <f>J121</f>
        <v>0.51200000000000012</v>
      </c>
      <c r="E121" s="29">
        <v>450</v>
      </c>
      <c r="F121" s="9">
        <f>D121*E121</f>
        <v>230.40000000000006</v>
      </c>
      <c r="G121" s="10"/>
      <c r="J121">
        <f>0.8*0.8*0.8</f>
        <v>0.51200000000000012</v>
      </c>
    </row>
    <row r="122" spans="1:10">
      <c r="A122" s="5" t="s">
        <v>14</v>
      </c>
      <c r="B122" s="6"/>
      <c r="C122" s="7" t="s">
        <v>13</v>
      </c>
      <c r="D122" s="8">
        <f>J122</f>
        <v>4.8999999999999995E-2</v>
      </c>
      <c r="E122" s="29">
        <v>1800</v>
      </c>
      <c r="F122" s="9">
        <f t="shared" ref="F122:F138" si="5">D122*E122</f>
        <v>88.199999999999989</v>
      </c>
      <c r="G122" s="10"/>
      <c r="J122">
        <f>0.7*0.7*0.1</f>
        <v>4.8999999999999995E-2</v>
      </c>
    </row>
    <row r="123" spans="1:10">
      <c r="A123" s="11" t="s">
        <v>15</v>
      </c>
      <c r="B123" s="6"/>
      <c r="C123" s="12" t="s">
        <v>16</v>
      </c>
      <c r="D123" s="8">
        <f>J124</f>
        <v>0.10500000000000001</v>
      </c>
      <c r="E123" s="29">
        <v>600</v>
      </c>
      <c r="F123" s="9">
        <f t="shared" si="5"/>
        <v>63.000000000000007</v>
      </c>
      <c r="G123" s="10"/>
      <c r="J123">
        <f>((0.7*0.1*4)+(0.5*0.4*4)+(0.25*0.08*0.4))</f>
        <v>1.0880000000000001</v>
      </c>
    </row>
    <row r="124" spans="1:10">
      <c r="A124" s="5" t="s">
        <v>17</v>
      </c>
      <c r="B124" s="13"/>
      <c r="C124" s="12" t="s">
        <v>13</v>
      </c>
      <c r="D124" s="8">
        <f>J124</f>
        <v>0.10500000000000001</v>
      </c>
      <c r="E124" s="29">
        <v>2000</v>
      </c>
      <c r="F124" s="9">
        <f t="shared" si="5"/>
        <v>210.00000000000003</v>
      </c>
      <c r="G124" s="10"/>
      <c r="J124">
        <f>((0.5*0.5*0.4)+(0.25*0.25*0.08))</f>
        <v>0.10500000000000001</v>
      </c>
    </row>
    <row r="125" spans="1:10">
      <c r="A125" s="5" t="s">
        <v>36</v>
      </c>
      <c r="B125" s="5"/>
      <c r="C125" s="10" t="s">
        <v>8</v>
      </c>
      <c r="D125" s="14">
        <v>1</v>
      </c>
      <c r="E125" s="29">
        <v>150</v>
      </c>
      <c r="F125" s="9">
        <f t="shared" si="5"/>
        <v>150</v>
      </c>
      <c r="G125" s="10"/>
    </row>
    <row r="126" spans="1:10">
      <c r="A126" s="20" t="s">
        <v>37</v>
      </c>
      <c r="B126" s="20"/>
      <c r="C126" s="21" t="s">
        <v>18</v>
      </c>
      <c r="D126" s="22">
        <v>1</v>
      </c>
      <c r="E126" s="30">
        <f>I126</f>
        <v>11533.273381294965</v>
      </c>
      <c r="F126" s="9">
        <f t="shared" si="5"/>
        <v>11533.273381294965</v>
      </c>
      <c r="G126" s="21"/>
      <c r="I126">
        <f>15*15*285/2780*500</f>
        <v>11533.273381294965</v>
      </c>
    </row>
    <row r="127" spans="1:10">
      <c r="A127" s="20" t="s">
        <v>19</v>
      </c>
      <c r="B127" s="20"/>
      <c r="C127" s="21" t="s">
        <v>8</v>
      </c>
      <c r="D127" s="22">
        <v>1</v>
      </c>
      <c r="E127" s="30">
        <v>1000</v>
      </c>
      <c r="F127" s="9">
        <f t="shared" si="5"/>
        <v>1000</v>
      </c>
      <c r="G127" s="21"/>
    </row>
    <row r="128" spans="1:10">
      <c r="A128" s="23" t="s">
        <v>44</v>
      </c>
      <c r="B128" s="20"/>
      <c r="C128" s="21" t="s">
        <v>10</v>
      </c>
      <c r="D128" s="22">
        <v>8</v>
      </c>
      <c r="E128" s="30">
        <v>600</v>
      </c>
      <c r="F128" s="9">
        <f t="shared" si="5"/>
        <v>4800</v>
      </c>
      <c r="G128" s="21"/>
      <c r="I128">
        <f>25*3*75/2780*500</f>
        <v>1011.6906474820145</v>
      </c>
    </row>
    <row r="129" spans="1:7">
      <c r="A129" s="23" t="s">
        <v>29</v>
      </c>
      <c r="B129" s="20"/>
      <c r="C129" s="21" t="s">
        <v>9</v>
      </c>
      <c r="D129" s="22">
        <v>8</v>
      </c>
      <c r="E129" s="30">
        <v>150</v>
      </c>
      <c r="F129" s="9">
        <f t="shared" si="5"/>
        <v>1200</v>
      </c>
      <c r="G129" s="21"/>
    </row>
    <row r="130" spans="1:7">
      <c r="A130" s="23" t="s">
        <v>38</v>
      </c>
      <c r="B130" s="20"/>
      <c r="C130" s="21" t="s">
        <v>9</v>
      </c>
      <c r="D130" s="22">
        <v>8</v>
      </c>
      <c r="E130" s="30">
        <v>600</v>
      </c>
      <c r="F130" s="9">
        <f t="shared" si="5"/>
        <v>4800</v>
      </c>
      <c r="G130" s="21"/>
    </row>
    <row r="131" spans="1:7">
      <c r="A131" s="23" t="s">
        <v>32</v>
      </c>
      <c r="B131" s="20"/>
      <c r="C131" s="21" t="s">
        <v>35</v>
      </c>
      <c r="D131" s="22">
        <v>1</v>
      </c>
      <c r="E131" s="30">
        <v>1500</v>
      </c>
      <c r="F131" s="9">
        <f t="shared" si="5"/>
        <v>1500</v>
      </c>
      <c r="G131" s="21"/>
    </row>
    <row r="132" spans="1:7">
      <c r="A132" s="23" t="s">
        <v>39</v>
      </c>
      <c r="B132" s="20"/>
      <c r="C132" s="21" t="s">
        <v>35</v>
      </c>
      <c r="D132" s="22">
        <v>1</v>
      </c>
      <c r="E132" s="30">
        <v>800</v>
      </c>
      <c r="F132" s="9">
        <f t="shared" si="5"/>
        <v>800</v>
      </c>
      <c r="G132" s="21"/>
    </row>
    <row r="133" spans="1:7">
      <c r="A133" s="23" t="s">
        <v>43</v>
      </c>
      <c r="B133" s="20"/>
      <c r="C133" s="21" t="s">
        <v>40</v>
      </c>
      <c r="D133" s="22">
        <v>8</v>
      </c>
      <c r="E133" s="30">
        <v>500</v>
      </c>
      <c r="F133" s="9">
        <f t="shared" si="5"/>
        <v>4000</v>
      </c>
      <c r="G133" s="21"/>
    </row>
    <row r="134" spans="1:7">
      <c r="A134" s="23" t="s">
        <v>31</v>
      </c>
      <c r="B134" s="20"/>
      <c r="C134" s="21" t="s">
        <v>8</v>
      </c>
      <c r="D134" s="22">
        <v>1</v>
      </c>
      <c r="E134" s="30">
        <v>1200</v>
      </c>
      <c r="F134" s="9">
        <f t="shared" si="5"/>
        <v>1200</v>
      </c>
      <c r="G134" s="21"/>
    </row>
    <row r="135" spans="1:7">
      <c r="A135" s="5" t="s">
        <v>21</v>
      </c>
      <c r="B135" s="5"/>
      <c r="C135" s="10" t="s">
        <v>22</v>
      </c>
      <c r="D135" s="14">
        <v>0.25</v>
      </c>
      <c r="E135" s="29">
        <v>2000</v>
      </c>
      <c r="F135" s="9">
        <f t="shared" si="5"/>
        <v>500</v>
      </c>
      <c r="G135" s="10"/>
    </row>
    <row r="136" spans="1:7">
      <c r="A136" s="15" t="s">
        <v>23</v>
      </c>
      <c r="B136" s="6"/>
      <c r="C136" s="10" t="s">
        <v>22</v>
      </c>
      <c r="D136" s="14">
        <v>0.25</v>
      </c>
      <c r="E136" s="29">
        <v>1500</v>
      </c>
      <c r="F136" s="9">
        <f t="shared" si="5"/>
        <v>375</v>
      </c>
      <c r="G136" s="10"/>
    </row>
    <row r="137" spans="1:7">
      <c r="A137" s="5" t="s">
        <v>24</v>
      </c>
      <c r="B137" s="5"/>
      <c r="C137" s="10" t="s">
        <v>8</v>
      </c>
      <c r="D137" s="9">
        <v>1</v>
      </c>
      <c r="E137" s="29">
        <v>500</v>
      </c>
      <c r="F137" s="9">
        <f t="shared" si="5"/>
        <v>500</v>
      </c>
      <c r="G137" s="10"/>
    </row>
    <row r="138" spans="1:7">
      <c r="A138" s="5" t="s">
        <v>25</v>
      </c>
      <c r="B138" s="5"/>
      <c r="C138" s="10" t="s">
        <v>8</v>
      </c>
      <c r="D138" s="9">
        <v>1</v>
      </c>
      <c r="E138" s="29">
        <v>100</v>
      </c>
      <c r="F138" s="9">
        <f t="shared" si="5"/>
        <v>100</v>
      </c>
      <c r="G138" s="10"/>
    </row>
    <row r="139" spans="1:7">
      <c r="A139" s="1"/>
      <c r="B139" s="16"/>
      <c r="C139" s="16"/>
      <c r="D139" s="16"/>
      <c r="E139" s="17" t="s">
        <v>26</v>
      </c>
      <c r="F139" s="18">
        <f>SUM(F121:F138)</f>
        <v>33049.873381294965</v>
      </c>
      <c r="G139" s="10"/>
    </row>
  </sheetData>
  <mergeCells count="6">
    <mergeCell ref="B119:C119"/>
    <mergeCell ref="B1:C1"/>
    <mergeCell ref="B25:C25"/>
    <mergeCell ref="B47:C47"/>
    <mergeCell ref="B71:C71"/>
    <mergeCell ref="B95:C95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pw-1510-1</vt:lpstr>
      <vt:lpstr>pw-1510-2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 c</dc:creator>
  <cp:lastModifiedBy>cc c</cp:lastModifiedBy>
  <dcterms:created xsi:type="dcterms:W3CDTF">2017-01-15T12:28:45Z</dcterms:created>
  <dcterms:modified xsi:type="dcterms:W3CDTF">2022-07-09T08:47:00Z</dcterms:modified>
</cp:coreProperties>
</file>